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ibrah\Desktop\"/>
    </mc:Choice>
  </mc:AlternateContent>
  <xr:revisionPtr revIDLastSave="0" documentId="13_ncr:1_{D06AC525-BC27-4FCF-805A-5FBF840FE4C3}" xr6:coauthVersionLast="47" xr6:coauthVersionMax="47" xr10:uidLastSave="{00000000-0000-0000-0000-000000000000}"/>
  <bookViews>
    <workbookView xWindow="-120" yWindow="-120" windowWidth="29040" windowHeight="15720" firstSheet="1" activeTab="1" xr2:uid="{6DB0CB9D-06E2-40A1-A37F-A56FB1334448}"/>
  </bookViews>
  <sheets>
    <sheet name="مرجعية" sheetId="10" state="hidden" r:id="rId1"/>
    <sheet name="عجلة الحياة" sheetId="9" r:id="rId2"/>
    <sheet name="الإيماني" sheetId="1" r:id="rId3"/>
    <sheet name="النفسي" sheetId="2" r:id="rId4"/>
    <sheet name="العلمي" sheetId="3" r:id="rId5"/>
    <sheet name="الصحي" sheetId="4" r:id="rId6"/>
    <sheet name="الأسري" sheetId="5" r:id="rId7"/>
    <sheet name="الاجتماعي" sheetId="6" r:id="rId8"/>
    <sheet name="المهني" sheetId="7" r:id="rId9"/>
    <sheet name="المالي" sheetId="8" r:id="rId10"/>
  </sheets>
  <definedNames>
    <definedName name="_xlnm.Print_Area" localSheetId="1">'عجلة الحياة'!$A$1:$L$20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9" l="1"/>
  <c r="E12" i="9"/>
  <c r="E11" i="9"/>
  <c r="E10" i="9"/>
  <c r="E9" i="9"/>
  <c r="E8" i="9"/>
  <c r="E7" i="9"/>
  <c r="E6" i="9"/>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5" i="10"/>
  <c r="O4"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N5" i="10"/>
  <c r="N4" i="10"/>
  <c r="N39" i="10"/>
  <c r="O39" i="10"/>
  <c r="N40" i="10"/>
  <c r="O40" i="10"/>
  <c r="N41" i="10"/>
  <c r="O41" i="10"/>
  <c r="N42" i="10"/>
  <c r="O42" i="10"/>
  <c r="N43" i="10"/>
  <c r="O43" i="10"/>
  <c r="N44" i="10"/>
  <c r="O44" i="10"/>
  <c r="N45" i="10"/>
  <c r="O45" i="10"/>
  <c r="N46" i="10"/>
  <c r="O46" i="10"/>
  <c r="N47" i="10"/>
  <c r="O47" i="10"/>
  <c r="N48" i="10"/>
  <c r="O48" i="10"/>
  <c r="N49" i="10"/>
  <c r="O49" i="10"/>
  <c r="N50" i="10"/>
  <c r="O50" i="10"/>
  <c r="N51" i="10"/>
  <c r="O51" i="10"/>
  <c r="N52" i="10"/>
  <c r="O52" i="10"/>
  <c r="N53" i="10"/>
  <c r="O53" i="10"/>
  <c r="N54" i="10"/>
  <c r="O54" i="10"/>
  <c r="M50" i="10"/>
  <c r="M51" i="10"/>
  <c r="M52" i="10"/>
  <c r="M53" i="10"/>
  <c r="M54" i="10"/>
  <c r="M49" i="10"/>
  <c r="M40" i="10"/>
  <c r="M41" i="10"/>
  <c r="M42" i="10"/>
  <c r="M43" i="10"/>
  <c r="M44" i="10"/>
  <c r="M45" i="10"/>
  <c r="M46" i="10"/>
  <c r="M47" i="10"/>
  <c r="M48" i="10"/>
  <c r="M39" i="10"/>
  <c r="M30" i="10"/>
  <c r="M31" i="10"/>
  <c r="M32" i="10"/>
  <c r="M33" i="10"/>
  <c r="M34" i="10"/>
  <c r="M35" i="10"/>
  <c r="M36" i="10"/>
  <c r="M37" i="10"/>
  <c r="M38" i="10"/>
  <c r="M29" i="10"/>
  <c r="M20" i="10"/>
  <c r="M21" i="10"/>
  <c r="M22" i="10"/>
  <c r="M23" i="10"/>
  <c r="M24" i="10"/>
  <c r="M25" i="10"/>
  <c r="M26" i="10"/>
  <c r="M27" i="10"/>
  <c r="M28" i="10"/>
  <c r="M19" i="10"/>
  <c r="M5" i="10"/>
  <c r="M6" i="10"/>
  <c r="M7" i="10"/>
  <c r="M8" i="10"/>
  <c r="M9" i="10"/>
  <c r="M10" i="10"/>
  <c r="M11" i="10"/>
  <c r="M12" i="10"/>
  <c r="M13" i="10"/>
  <c r="M14" i="10"/>
  <c r="M15" i="10"/>
  <c r="M16" i="10"/>
  <c r="M17" i="10"/>
  <c r="M18" i="10"/>
  <c r="M4" i="10"/>
  <c r="F4" i="10"/>
  <c r="G4" i="10"/>
  <c r="H4" i="10"/>
  <c r="I4" i="10"/>
  <c r="J4" i="10"/>
  <c r="K4" i="10"/>
  <c r="L4" i="10"/>
  <c r="F5" i="10"/>
  <c r="G5" i="10"/>
  <c r="H5" i="10"/>
  <c r="I5" i="10"/>
  <c r="J5" i="10"/>
  <c r="K5" i="10"/>
  <c r="L5" i="10"/>
  <c r="F6" i="10"/>
  <c r="G6" i="10"/>
  <c r="H6" i="10"/>
  <c r="I6" i="10"/>
  <c r="J6" i="10"/>
  <c r="K6" i="10"/>
  <c r="L6" i="10"/>
  <c r="F7" i="10"/>
  <c r="G7" i="10"/>
  <c r="H7" i="10"/>
  <c r="I7" i="10"/>
  <c r="J7" i="10"/>
  <c r="K7" i="10"/>
  <c r="L7" i="10"/>
  <c r="F8" i="10"/>
  <c r="G8" i="10"/>
  <c r="H8" i="10"/>
  <c r="I8" i="10"/>
  <c r="J8" i="10"/>
  <c r="K8" i="10"/>
  <c r="L8" i="10"/>
  <c r="F9" i="10"/>
  <c r="G9" i="10"/>
  <c r="H9" i="10"/>
  <c r="I9" i="10"/>
  <c r="J9" i="10"/>
  <c r="K9" i="10"/>
  <c r="L9" i="10"/>
  <c r="F10" i="10"/>
  <c r="G10" i="10"/>
  <c r="H10" i="10"/>
  <c r="I10" i="10"/>
  <c r="J10" i="10"/>
  <c r="K10" i="10"/>
  <c r="L10" i="10"/>
  <c r="F11" i="10"/>
  <c r="G11" i="10"/>
  <c r="H11" i="10"/>
  <c r="I11" i="10"/>
  <c r="J11" i="10"/>
  <c r="K11" i="10"/>
  <c r="L11" i="10"/>
  <c r="F12" i="10"/>
  <c r="G12" i="10"/>
  <c r="H12" i="10"/>
  <c r="I12" i="10"/>
  <c r="J12" i="10"/>
  <c r="K12" i="10"/>
  <c r="L12" i="10"/>
  <c r="F13" i="10"/>
  <c r="G13" i="10"/>
  <c r="H13" i="10"/>
  <c r="I13" i="10"/>
  <c r="J13" i="10"/>
  <c r="K13" i="10"/>
  <c r="L13" i="10"/>
  <c r="F14" i="10"/>
  <c r="G14" i="10"/>
  <c r="H14" i="10"/>
  <c r="I14" i="10"/>
  <c r="J14" i="10"/>
  <c r="K14" i="10"/>
  <c r="L14" i="10"/>
  <c r="F15" i="10"/>
  <c r="G15" i="10"/>
  <c r="H15" i="10"/>
  <c r="I15" i="10"/>
  <c r="J15" i="10"/>
  <c r="K15" i="10"/>
  <c r="L15" i="10"/>
  <c r="F16" i="10"/>
  <c r="G16" i="10"/>
  <c r="H16" i="10"/>
  <c r="I16" i="10"/>
  <c r="J16" i="10"/>
  <c r="K16" i="10"/>
  <c r="L16" i="10"/>
  <c r="F17" i="10"/>
  <c r="G17" i="10"/>
  <c r="H17" i="10"/>
  <c r="I17" i="10"/>
  <c r="J17" i="10"/>
  <c r="K17" i="10"/>
  <c r="L17" i="10"/>
  <c r="F18" i="10"/>
  <c r="G18" i="10"/>
  <c r="H18" i="10"/>
  <c r="I18" i="10"/>
  <c r="J18" i="10"/>
  <c r="K18" i="10"/>
  <c r="L18" i="10"/>
  <c r="F19" i="10"/>
  <c r="G19" i="10"/>
  <c r="H19" i="10"/>
  <c r="I19" i="10"/>
  <c r="J19" i="10"/>
  <c r="K19" i="10"/>
  <c r="L19" i="10"/>
  <c r="F20" i="10"/>
  <c r="G20" i="10"/>
  <c r="H20" i="10"/>
  <c r="I20" i="10"/>
  <c r="J20" i="10"/>
  <c r="K20" i="10"/>
  <c r="L20" i="10"/>
  <c r="F21" i="10"/>
  <c r="G21" i="10"/>
  <c r="H21" i="10"/>
  <c r="I21" i="10"/>
  <c r="J21" i="10"/>
  <c r="K21" i="10"/>
  <c r="L21" i="10"/>
  <c r="F22" i="10"/>
  <c r="G22" i="10"/>
  <c r="H22" i="10"/>
  <c r="I22" i="10"/>
  <c r="J22" i="10"/>
  <c r="K22" i="10"/>
  <c r="L22" i="10"/>
  <c r="F23" i="10"/>
  <c r="G23" i="10"/>
  <c r="H23" i="10"/>
  <c r="I23" i="10"/>
  <c r="J23" i="10"/>
  <c r="K23" i="10"/>
  <c r="L23" i="10"/>
  <c r="F24" i="10"/>
  <c r="G24" i="10"/>
  <c r="H24" i="10"/>
  <c r="I24" i="10"/>
  <c r="J24" i="10"/>
  <c r="K24" i="10"/>
  <c r="L24" i="10"/>
  <c r="F25" i="10"/>
  <c r="G25" i="10"/>
  <c r="H25" i="10"/>
  <c r="I25" i="10"/>
  <c r="J25" i="10"/>
  <c r="K25" i="10"/>
  <c r="L25" i="10"/>
  <c r="F26" i="10"/>
  <c r="G26" i="10"/>
  <c r="H26" i="10"/>
  <c r="I26" i="10"/>
  <c r="J26" i="10"/>
  <c r="K26" i="10"/>
  <c r="L26" i="10"/>
  <c r="F27" i="10"/>
  <c r="G27" i="10"/>
  <c r="H27" i="10"/>
  <c r="I27" i="10"/>
  <c r="J27" i="10"/>
  <c r="K27" i="10"/>
  <c r="L27" i="10"/>
  <c r="F28" i="10"/>
  <c r="G28" i="10"/>
  <c r="H28" i="10"/>
  <c r="I28" i="10"/>
  <c r="J28" i="10"/>
  <c r="K28" i="10"/>
  <c r="L28" i="10"/>
  <c r="F29" i="10"/>
  <c r="G29" i="10"/>
  <c r="H29" i="10"/>
  <c r="I29" i="10"/>
  <c r="J29" i="10"/>
  <c r="K29" i="10"/>
  <c r="L29" i="10"/>
  <c r="F30" i="10"/>
  <c r="G30" i="10"/>
  <c r="H30" i="10"/>
  <c r="I30" i="10"/>
  <c r="J30" i="10"/>
  <c r="K30" i="10"/>
  <c r="L30" i="10"/>
  <c r="F31" i="10"/>
  <c r="G31" i="10"/>
  <c r="H31" i="10"/>
  <c r="I31" i="10"/>
  <c r="J31" i="10"/>
  <c r="K31" i="10"/>
  <c r="L31" i="10"/>
  <c r="F32" i="10"/>
  <c r="G32" i="10"/>
  <c r="H32" i="10"/>
  <c r="I32" i="10"/>
  <c r="J32" i="10"/>
  <c r="K32" i="10"/>
  <c r="L32" i="10"/>
  <c r="F33" i="10"/>
  <c r="G33" i="10"/>
  <c r="H33" i="10"/>
  <c r="I33" i="10"/>
  <c r="J33" i="10"/>
  <c r="K33" i="10"/>
  <c r="L33" i="10"/>
  <c r="F34" i="10"/>
  <c r="G34" i="10"/>
  <c r="H34" i="10"/>
  <c r="I34" i="10"/>
  <c r="J34" i="10"/>
  <c r="K34" i="10"/>
  <c r="L34" i="10"/>
  <c r="F35" i="10"/>
  <c r="G35" i="10"/>
  <c r="H35" i="10"/>
  <c r="I35" i="10"/>
  <c r="J35" i="10"/>
  <c r="K35" i="10"/>
  <c r="L35" i="10"/>
  <c r="F36" i="10"/>
  <c r="G36" i="10"/>
  <c r="H36" i="10"/>
  <c r="I36" i="10"/>
  <c r="J36" i="10"/>
  <c r="K36" i="10"/>
  <c r="L36" i="10"/>
  <c r="F37" i="10"/>
  <c r="G37" i="10"/>
  <c r="H37" i="10"/>
  <c r="I37" i="10"/>
  <c r="J37" i="10"/>
  <c r="K37" i="10"/>
  <c r="L37" i="10"/>
  <c r="F38" i="10"/>
  <c r="G38" i="10"/>
  <c r="H38" i="10"/>
  <c r="I38" i="10"/>
  <c r="J38" i="10"/>
  <c r="K38" i="10"/>
  <c r="L38" i="10"/>
  <c r="F39" i="10"/>
  <c r="G39" i="10"/>
  <c r="H39" i="10"/>
  <c r="I39" i="10"/>
  <c r="J39" i="10"/>
  <c r="K39" i="10"/>
  <c r="L39" i="10"/>
  <c r="F40" i="10"/>
  <c r="G40" i="10"/>
  <c r="H40" i="10"/>
  <c r="I40" i="10"/>
  <c r="J40" i="10"/>
  <c r="K40" i="10"/>
  <c r="L40" i="10"/>
  <c r="F41" i="10"/>
  <c r="G41" i="10"/>
  <c r="H41" i="10"/>
  <c r="I41" i="10"/>
  <c r="J41" i="10"/>
  <c r="K41" i="10"/>
  <c r="L41" i="10"/>
  <c r="F42" i="10"/>
  <c r="G42" i="10"/>
  <c r="H42" i="10"/>
  <c r="I42" i="10"/>
  <c r="J42" i="10"/>
  <c r="K42" i="10"/>
  <c r="L42" i="10"/>
  <c r="F43" i="10"/>
  <c r="G43" i="10"/>
  <c r="H43" i="10"/>
  <c r="I43" i="10"/>
  <c r="J43" i="10"/>
  <c r="K43" i="10"/>
  <c r="L43" i="10"/>
  <c r="F44" i="10"/>
  <c r="G44" i="10"/>
  <c r="H44" i="10"/>
  <c r="I44" i="10"/>
  <c r="J44" i="10"/>
  <c r="K44" i="10"/>
  <c r="L44" i="10"/>
  <c r="F45" i="10"/>
  <c r="G45" i="10"/>
  <c r="H45" i="10"/>
  <c r="I45" i="10"/>
  <c r="J45" i="10"/>
  <c r="K45" i="10"/>
  <c r="L45" i="10"/>
  <c r="F46" i="10"/>
  <c r="G46" i="10"/>
  <c r="H46" i="10"/>
  <c r="I46" i="10"/>
  <c r="J46" i="10"/>
  <c r="K46" i="10"/>
  <c r="L46" i="10"/>
  <c r="F47" i="10"/>
  <c r="G47" i="10"/>
  <c r="H47" i="10"/>
  <c r="I47" i="10"/>
  <c r="J47" i="10"/>
  <c r="K47" i="10"/>
  <c r="L47" i="10"/>
  <c r="F48" i="10"/>
  <c r="G48" i="10"/>
  <c r="H48" i="10"/>
  <c r="I48" i="10"/>
  <c r="J48" i="10"/>
  <c r="K48" i="10"/>
  <c r="L48" i="10"/>
  <c r="F49" i="10"/>
  <c r="G49" i="10"/>
  <c r="H49" i="10"/>
  <c r="I49" i="10"/>
  <c r="J49" i="10"/>
  <c r="K49" i="10"/>
  <c r="L49" i="10"/>
  <c r="F50" i="10"/>
  <c r="G50" i="10"/>
  <c r="H50" i="10"/>
  <c r="I50" i="10"/>
  <c r="J50" i="10"/>
  <c r="K50" i="10"/>
  <c r="L50" i="10"/>
  <c r="F51" i="10"/>
  <c r="G51" i="10"/>
  <c r="H51" i="10"/>
  <c r="I51" i="10"/>
  <c r="J51" i="10"/>
  <c r="K51" i="10"/>
  <c r="L51" i="10"/>
  <c r="F52" i="10"/>
  <c r="G52" i="10"/>
  <c r="H52" i="10"/>
  <c r="I52" i="10"/>
  <c r="J52" i="10"/>
  <c r="K52" i="10"/>
  <c r="L52" i="10"/>
  <c r="F53" i="10"/>
  <c r="G53" i="10"/>
  <c r="H53" i="10"/>
  <c r="I53" i="10"/>
  <c r="J53" i="10"/>
  <c r="K53" i="10"/>
  <c r="L53" i="10"/>
  <c r="F54" i="10"/>
  <c r="G54" i="10"/>
  <c r="H54" i="10"/>
  <c r="I54" i="10"/>
  <c r="J54" i="10"/>
  <c r="K54" i="10"/>
  <c r="L54" i="10"/>
  <c r="E50" i="10"/>
  <c r="E51" i="10"/>
  <c r="E52" i="10"/>
  <c r="E53" i="10"/>
  <c r="E54" i="10"/>
  <c r="E49" i="10"/>
  <c r="E40" i="10"/>
  <c r="E41" i="10"/>
  <c r="E42" i="10"/>
  <c r="E43" i="10"/>
  <c r="E44" i="10"/>
  <c r="E45" i="10"/>
  <c r="E46" i="10"/>
  <c r="E47" i="10"/>
  <c r="E48" i="10"/>
  <c r="E39" i="10"/>
  <c r="E30" i="10"/>
  <c r="E31" i="10"/>
  <c r="E32" i="10"/>
  <c r="E33" i="10"/>
  <c r="E34" i="10"/>
  <c r="E35" i="10"/>
  <c r="E36" i="10"/>
  <c r="E37" i="10"/>
  <c r="E38" i="10"/>
  <c r="E20" i="10"/>
  <c r="E21" i="10"/>
  <c r="E22" i="10"/>
  <c r="E23" i="10"/>
  <c r="E24" i="10"/>
  <c r="E25" i="10"/>
  <c r="E26" i="10"/>
  <c r="E27" i="10"/>
  <c r="E28" i="10"/>
  <c r="E5" i="10"/>
  <c r="E6" i="10"/>
  <c r="E7" i="10"/>
  <c r="E8" i="10"/>
  <c r="E9" i="10"/>
  <c r="E10" i="10"/>
  <c r="E11" i="10"/>
  <c r="E12" i="10"/>
  <c r="E13" i="10"/>
  <c r="E14" i="10"/>
  <c r="E15" i="10"/>
  <c r="E16" i="10"/>
  <c r="E17" i="10"/>
  <c r="E18" i="10"/>
  <c r="E4" i="10"/>
  <c r="E19" i="10"/>
  <c r="E29" i="10"/>
  <c r="R2" i="5" l="1"/>
  <c r="D10" i="9" s="1"/>
  <c r="R2" i="3"/>
  <c r="D8" i="9" s="1"/>
  <c r="R2" i="2"/>
  <c r="D7" i="9" s="1"/>
  <c r="R2" i="7"/>
  <c r="D12" i="9" s="1"/>
  <c r="R2" i="1"/>
  <c r="D6" i="9" s="1"/>
  <c r="R2" i="8"/>
  <c r="D13" i="9" s="1"/>
  <c r="R2" i="6"/>
  <c r="D11" i="9" s="1"/>
  <c r="R2" i="4"/>
  <c r="D9" i="9" s="1"/>
  <c r="I9" i="9" l="1"/>
  <c r="I11" i="9"/>
  <c r="E17" i="9"/>
  <c r="B17" i="9" s="1"/>
  <c r="E16" i="9"/>
  <c r="B16" i="9" s="1"/>
  <c r="E18" i="9"/>
  <c r="B18" i="9" s="1"/>
  <c r="I13" i="9"/>
  <c r="I12" i="9"/>
  <c r="I10" i="9"/>
  <c r="I8" i="9"/>
  <c r="I7" i="9"/>
  <c r="I6" i="9"/>
  <c r="E19" i="9" l="1"/>
  <c r="B19" i="9" s="1"/>
  <c r="J16" i="9" l="1"/>
  <c r="D3" i="10"/>
  <c r="C13" i="10" s="1"/>
  <c r="J18" i="9"/>
  <c r="J17" i="9"/>
  <c r="J19" i="9"/>
  <c r="C49" i="10" l="1"/>
  <c r="C24" i="10"/>
  <c r="C11" i="10"/>
  <c r="C14" i="10"/>
  <c r="C4" i="10"/>
  <c r="C8" i="10"/>
  <c r="C51" i="10"/>
  <c r="C21" i="10"/>
  <c r="C19" i="10"/>
  <c r="C9" i="10"/>
  <c r="C5" i="10"/>
  <c r="C41" i="10"/>
  <c r="C47" i="10"/>
  <c r="C30" i="10"/>
  <c r="C53" i="10"/>
  <c r="C18" i="10"/>
  <c r="C42" i="10"/>
  <c r="C23" i="10"/>
  <c r="C10" i="10"/>
  <c r="C25" i="10"/>
  <c r="C40" i="10"/>
  <c r="C31" i="10"/>
  <c r="C35" i="10"/>
  <c r="C12" i="10"/>
  <c r="C43" i="10"/>
  <c r="C45" i="10"/>
  <c r="C36" i="10"/>
  <c r="C32" i="10"/>
  <c r="C37" i="10"/>
  <c r="C16" i="10"/>
  <c r="C52" i="10"/>
  <c r="C44" i="10"/>
  <c r="C26" i="10"/>
  <c r="C29" i="10"/>
  <c r="C22" i="10"/>
  <c r="C39" i="10"/>
  <c r="C27" i="10"/>
  <c r="C50" i="10"/>
  <c r="C48" i="10"/>
  <c r="C7" i="10"/>
  <c r="C20" i="10"/>
  <c r="C6" i="10"/>
  <c r="C54" i="10"/>
  <c r="C33" i="10"/>
  <c r="C28" i="10"/>
  <c r="C34" i="10"/>
  <c r="C38" i="10"/>
  <c r="C46" i="10"/>
  <c r="C17" i="10"/>
  <c r="C15" i="10"/>
</calcChain>
</file>

<file path=xl/sharedStrings.xml><?xml version="1.0" encoding="utf-8"?>
<sst xmlns="http://schemas.openxmlformats.org/spreadsheetml/2006/main" count="303" uniqueCount="216">
  <si>
    <t>اختبار عجلة الحياة</t>
  </si>
  <si>
    <t>الجانب الإيماني</t>
  </si>
  <si>
    <t>#</t>
  </si>
  <si>
    <t>الوصف</t>
  </si>
  <si>
    <t>التقييم</t>
  </si>
  <si>
    <t>أحافظ على السنن الرواتب بانتظام</t>
  </si>
  <si>
    <t>أحافظ على صلاة الضحى أو صلاة الليل أو كلاهما</t>
  </si>
  <si>
    <t>أصوم رمضان بدون ضجر أو ملل</t>
  </si>
  <si>
    <t>أحرص على الزكاة والصدقات بانتظام</t>
  </si>
  <si>
    <t>أحرص على العمرة مرة في السنة على الأقل</t>
  </si>
  <si>
    <t>قمت بأداء فريضة الحج أو أقوم بجمع المال لأدائها</t>
  </si>
  <si>
    <t>التزامي بأذكار الصباح والمساء يوميا</t>
  </si>
  <si>
    <t>أحافظ على الصلوات الخمس</t>
  </si>
  <si>
    <t>أحضر صلاة الجماعة (للرجال) / أصلي فور سماع الأذان (للنساء)</t>
  </si>
  <si>
    <t>أستغفر الله باستمرار</t>
  </si>
  <si>
    <t>أسبح الله باستمرار</t>
  </si>
  <si>
    <t>التزامي بأذكار اليوم، مثل دعاء الأكل، دعاء الخلاء، ونحوها...</t>
  </si>
  <si>
    <t>التزامي باللبس الشرعي (للرجال من السرة إلى الركبة) / (للنساء العبائة والطرحة)</t>
  </si>
  <si>
    <t>أجعل عملي كله لله، بعيدا عن الأمور الدنيوية</t>
  </si>
  <si>
    <t>أحرص على الحلال في الأكل والشرب والرزق</t>
  </si>
  <si>
    <t>أحفظ القرآن الكريم (1 = متفرقات قليلة  -  5 = القرآن كاملا)</t>
  </si>
  <si>
    <t>أشكر الله تعالى دوما في السراء والضراء</t>
  </si>
  <si>
    <t>أدعو بالخير لمن أساء لي (في السيارة مثلا)</t>
  </si>
  <si>
    <t>أدعو الله بشكل يومي ليحقق لي رغباتي</t>
  </si>
  <si>
    <t>أقرأ القرآن بشكل منتظم (ورد يومي مثلا)</t>
  </si>
  <si>
    <t>الجانب النفسي</t>
  </si>
  <si>
    <t>لا أهتم بالموضة وتقليد الآخرين</t>
  </si>
  <si>
    <t>لا أكترث للعادات السيئة حتى وإن كنت الوحيد على حق</t>
  </si>
  <si>
    <t>لدي إيمان بأن كل شيء مقدر ومكتوب ولا أحزن في الغالب</t>
  </si>
  <si>
    <t>أتحلى بالتواضع والقناعة</t>
  </si>
  <si>
    <t>أسعى لتطوير ذاتي نفسيا</t>
  </si>
  <si>
    <t>الجانب العلمي</t>
  </si>
  <si>
    <t>أشعر بالرضا عن حياتي</t>
  </si>
  <si>
    <t>أعبر عن مشاعري بسهولة</t>
  </si>
  <si>
    <t>أتعامل مع الضغوط بفعالية</t>
  </si>
  <si>
    <t>أشعر بالسعادة أغلب الوقت</t>
  </si>
  <si>
    <t>أثق بقدراتي</t>
  </si>
  <si>
    <t>أشعر بالأمل تجاه المستقبل</t>
  </si>
  <si>
    <t>أتقبل نفسي كما أنا</t>
  </si>
  <si>
    <t>أتعامل مع الفشل بإيجابية</t>
  </si>
  <si>
    <t>أتحكم في غضبي</t>
  </si>
  <si>
    <t>أحافظ على أسراري</t>
  </si>
  <si>
    <t>أتعامل مع القلق بوعي</t>
  </si>
  <si>
    <t>أحاول اكتساب عادات إيجابية</t>
  </si>
  <si>
    <t>أتجنب السلبية في كلامي</t>
  </si>
  <si>
    <t>أستمتع باللحظة الحالية</t>
  </si>
  <si>
    <t>أتعلم من التجارب السلبية</t>
  </si>
  <si>
    <t>أستخدم مهاراتي في حياتي</t>
  </si>
  <si>
    <t>أحدد أهدافاً تعليمية</t>
  </si>
  <si>
    <t>أتعلم من أخطائي</t>
  </si>
  <si>
    <t>أستخدم الإنترنت للمعرفة</t>
  </si>
  <si>
    <t>أراجع ما تعلمته</t>
  </si>
  <si>
    <t>أطبق ما أتعلمه عملياً</t>
  </si>
  <si>
    <t>أطور مهاراتي باستمرار</t>
  </si>
  <si>
    <t>أهتم بالثقافة العامة</t>
  </si>
  <si>
    <t>أناقش ما أتعلمه مع الآخرين</t>
  </si>
  <si>
    <t>أستشير الخبراء عند الحاجة</t>
  </si>
  <si>
    <t>أحافظ على عادة القراءة</t>
  </si>
  <si>
    <t>أتعلم التفكير النقدي</t>
  </si>
  <si>
    <t>أتعلم مهارات حل المشكلات</t>
  </si>
  <si>
    <t>أخطط لتعلم مستقبلي</t>
  </si>
  <si>
    <t>أحضر ورش عمل من حين لآخر</t>
  </si>
  <si>
    <t>أقرأ كتباً تعليمية على الأقل أربع كتب في السنة</t>
  </si>
  <si>
    <t>أتابع الدورات التدريبية المسجلة أو الحضورية</t>
  </si>
  <si>
    <t>أستخدم يوتيوب للتعلم أكثر من الترفيه</t>
  </si>
  <si>
    <t>أستمع إلى بودكاست في السيارة (أو الانتظار بشكلل عام) بدلا من الموسيقى</t>
  </si>
  <si>
    <t>أستطيع شرح ما تعلمته للآخرين</t>
  </si>
  <si>
    <t>الجانب الصحي</t>
  </si>
  <si>
    <t>أمارس الرياضة بانتظام</t>
  </si>
  <si>
    <t>أحرص على النوم الكافي</t>
  </si>
  <si>
    <t>أتناول طعاماً صحياً</t>
  </si>
  <si>
    <t>أشرب كمية كافية من الماء</t>
  </si>
  <si>
    <t>أغسل يدي بانتظام</t>
  </si>
  <si>
    <t>أقلل من السكريات</t>
  </si>
  <si>
    <t>أحافظ على صحة أسناني</t>
  </si>
  <si>
    <t>أحافظ على جلوسي بشكل صحيح</t>
  </si>
  <si>
    <t>أقلل من وقت الشاشة</t>
  </si>
  <si>
    <t>أحافظ على النظافة الشخصية</t>
  </si>
  <si>
    <t>أبتعد عن العادات السيئة</t>
  </si>
  <si>
    <t>أحرص على التطعيمات</t>
  </si>
  <si>
    <t>أراقب حالتي الصحية</t>
  </si>
  <si>
    <t>أتجنب التدخين ومشتقاته (الشيشة والفيب وغيرها) وأتجنب الجلوس مع متعاطيها</t>
  </si>
  <si>
    <t>أتناول الفطور يومياً (وفطور خفيف عند الصيام)</t>
  </si>
  <si>
    <t>أترك فترة جيدة بين العشاء والنوم</t>
  </si>
  <si>
    <t>أتجنب مشروبات الطاقة والمشروبات الغازية</t>
  </si>
  <si>
    <t>أحرص على نظافة الأواني والأكواب والملاعق ونحوها</t>
  </si>
  <si>
    <t>أحرص على نظافة منزلي</t>
  </si>
  <si>
    <t>أتقيد بآداب العطاس والسعال (الكحة)</t>
  </si>
  <si>
    <t>الجانب الأسري</t>
  </si>
  <si>
    <t>أتبع أسلوب الحوار في كافة المواقف</t>
  </si>
  <si>
    <t>أقدم لهم يد العون دون انتظار المقابل، وبطيب خاطر ورضا وسعادة</t>
  </si>
  <si>
    <t>أقضي وقتاً كافياً مع عائلتي</t>
  </si>
  <si>
    <t>أحترم والدي</t>
  </si>
  <si>
    <t>أبر والدي</t>
  </si>
  <si>
    <t>أدعم أفراد أسرتي</t>
  </si>
  <si>
    <t>أشارك في قرارات الأسرة</t>
  </si>
  <si>
    <t>أساعد في الأعمال المنزلية</t>
  </si>
  <si>
    <t>أحتوي الخلافات الأسرية</t>
  </si>
  <si>
    <t>أحتفل مع عائلتي بالمناسبات</t>
  </si>
  <si>
    <t>أزور أقاربي بانتظام</t>
  </si>
  <si>
    <t>أخصص وقتاً للأبناء</t>
  </si>
  <si>
    <t>أستمع لآراء الأسرة</t>
  </si>
  <si>
    <t>أوازن بين عملي وأسرتي</t>
  </si>
  <si>
    <t>أشجع أسرتي على النجاح</t>
  </si>
  <si>
    <t>أحافظ على التواصل اليومي</t>
  </si>
  <si>
    <t>أحترم خصوصياتهم</t>
  </si>
  <si>
    <t>أساعد في حل مشكلاتهم</t>
  </si>
  <si>
    <t>أحافظ على الترابط الأسري</t>
  </si>
  <si>
    <t>أحترم كبار العائلة</t>
  </si>
  <si>
    <t>الجانب الاجتماعي</t>
  </si>
  <si>
    <t>أكوّن صداقات جديدة</t>
  </si>
  <si>
    <t>أحافظ على صداقاتي</t>
  </si>
  <si>
    <t>أزور أصدقائي</t>
  </si>
  <si>
    <t>أشارك في الأنشطة الاجتماعية</t>
  </si>
  <si>
    <t>أتعامل مع الناس بلطف</t>
  </si>
  <si>
    <t>أقدر الآخرين</t>
  </si>
  <si>
    <t>أدعم أصدقائي</t>
  </si>
  <si>
    <t>أحترم الاختلافات</t>
  </si>
  <si>
    <t>أتواصل بانتظام مع معارفي</t>
  </si>
  <si>
    <t>أشعر بالانتماء لمجتمعي</t>
  </si>
  <si>
    <t>أستمع للآخرين جيداً</t>
  </si>
  <si>
    <t>أحافظ على وعودي</t>
  </si>
  <si>
    <t>أبني علاقات إيجابية</t>
  </si>
  <si>
    <t>أبتعد عن العلاقات السامة</t>
  </si>
  <si>
    <t>أعزز الثقة بيني وبين الناس</t>
  </si>
  <si>
    <t>أدعم المبادرات الاجتماعية</t>
  </si>
  <si>
    <t>أساعد من يحتاج عند المقدرة</t>
  </si>
  <si>
    <t>أشجع الآخرين على التحسين والتطوير</t>
  </si>
  <si>
    <t>أشارك الآخرين تجاربي عند الحاجة</t>
  </si>
  <si>
    <t>أعرف الجيران وأزورهم من حين لآخر</t>
  </si>
  <si>
    <t>الجانب المهني</t>
  </si>
  <si>
    <t>أحب عملي</t>
  </si>
  <si>
    <t>أطور مهاراتي المهنية</t>
  </si>
  <si>
    <t>ألتزم بمواعيد العمل</t>
  </si>
  <si>
    <t>أشارك زملائي بفاعلية</t>
  </si>
  <si>
    <t>أحترم رؤسائي وزملائي</t>
  </si>
  <si>
    <t>أطور نقاط ضعفي المهنية</t>
  </si>
  <si>
    <t>أتعلم مهارات جديدة</t>
  </si>
  <si>
    <t>أؤدي عملي بإخلاص</t>
  </si>
  <si>
    <t>أوازن بين العمل والأسرة</t>
  </si>
  <si>
    <t>أخطط لمستقبلي المهني</t>
  </si>
  <si>
    <t>أبني شبكة علاقات مهنية</t>
  </si>
  <si>
    <t>أحافظ على سمعتي المهنية</t>
  </si>
  <si>
    <t>أطور سيرتي الذاتية</t>
  </si>
  <si>
    <t>أستشير الخبراء المهنيين</t>
  </si>
  <si>
    <t>أعمل بروح الفريق</t>
  </si>
  <si>
    <t>أبحث عن الإبداع في عملي</t>
  </si>
  <si>
    <t>أحترم بيئة العمل</t>
  </si>
  <si>
    <t>أشارك في الاجتماعات</t>
  </si>
  <si>
    <t>أدير وقتي بفعالية</t>
  </si>
  <si>
    <t>أتعلم القيادة</t>
  </si>
  <si>
    <t>الجانب المالي</t>
  </si>
  <si>
    <t>أضع ميزانية شهرية</t>
  </si>
  <si>
    <t>ألتزم بميزانيتي</t>
  </si>
  <si>
    <t>أوفر جزءاً من دخلي</t>
  </si>
  <si>
    <t>أتجنب الديون</t>
  </si>
  <si>
    <t>أستثمر أموالي</t>
  </si>
  <si>
    <t>أخطط للتقاعد</t>
  </si>
  <si>
    <t>أضع أهدافاً مالية</t>
  </si>
  <si>
    <t>أصرف بوعي</t>
  </si>
  <si>
    <t>أبتعد عن الإسراف</t>
  </si>
  <si>
    <t>أدير دخلي بفعالية</t>
  </si>
  <si>
    <t>أبحث عن مصادر دخل إضافية</t>
  </si>
  <si>
    <t>أتعلم عن الاستثمار</t>
  </si>
  <si>
    <t>أؤمن نفسي وأسرى</t>
  </si>
  <si>
    <t>أفكر قبل الشراء</t>
  </si>
  <si>
    <t>أتابع مصاريفي</t>
  </si>
  <si>
    <t>أحافظ على مالي</t>
  </si>
  <si>
    <t>أستشير خبراء ماليين</t>
  </si>
  <si>
    <t>أوازن بين الادخار والمتعة</t>
  </si>
  <si>
    <t>أوفر للطوارئ</t>
  </si>
  <si>
    <t>أراجع التزاماتي المالية</t>
  </si>
  <si>
    <t>أسئلة الجانب الإيماني</t>
  </si>
  <si>
    <t>أسئلة الجانب النفسي</t>
  </si>
  <si>
    <t>أسئلة الجانب العلمي</t>
  </si>
  <si>
    <t>أسئلة الجانب الصحي</t>
  </si>
  <si>
    <t>أسئلة الجانب الأسري</t>
  </si>
  <si>
    <t>أسئلة الجانب الاجتماعي</t>
  </si>
  <si>
    <t>أسئلة الجانب المهني</t>
  </si>
  <si>
    <t>أسئلة الجانب المالي</t>
  </si>
  <si>
    <t>الجانب</t>
  </si>
  <si>
    <t>الإيماني</t>
  </si>
  <si>
    <t>النفسي</t>
  </si>
  <si>
    <t>العلمي</t>
  </si>
  <si>
    <t>الصحي</t>
  </si>
  <si>
    <t>الأسري</t>
  </si>
  <si>
    <t>الاجتماعي</t>
  </si>
  <si>
    <t>المهني</t>
  </si>
  <si>
    <t>المالي</t>
  </si>
  <si>
    <t>المثالي</t>
  </si>
  <si>
    <t>أنا اليوم</t>
  </si>
  <si>
    <t>الخلاصة</t>
  </si>
  <si>
    <t>المعايير التقييمية</t>
  </si>
  <si>
    <t>توازن مفقود</t>
  </si>
  <si>
    <t>توازن ضائع</t>
  </si>
  <si>
    <t>توازن جيد</t>
  </si>
  <si>
    <t>توازن مثالي</t>
  </si>
  <si>
    <t>أقل من</t>
  </si>
  <si>
    <t>أكبر من</t>
  </si>
  <si>
    <t>المعايير</t>
  </si>
  <si>
    <t>النتيجة</t>
  </si>
  <si>
    <t>التوازن المفقود</t>
  </si>
  <si>
    <t>نتيجة الاختبار</t>
  </si>
  <si>
    <t>عجلة حياتك</t>
  </si>
  <si>
    <t>الانتقال إلى الجانب</t>
  </si>
  <si>
    <t>نتيجة الجانب</t>
  </si>
  <si>
    <t>أنا مع ذاتي</t>
  </si>
  <si>
    <t>أنا مع محيطي</t>
  </si>
  <si>
    <t>أنا مع عالمي</t>
  </si>
  <si>
    <t>توازن حياتي</t>
  </si>
  <si>
    <t>حياتك بشكل عام فاقدة للتوازن، وهذه نقطة إيجابية، فهي تكشف نقاط الضعف وتساعدك على تحويلها إلى فرص تنموية لحياتك</t>
  </si>
  <si>
    <t>حياتك بشكل عام فيها توازن ضائع منك، وهذه نقطة ليست سيئة، فهي تساعدك على إيجاد فرص تنموية لحياتك، بإمكانك مراجعة الكتاب أو التواصل مع مرشد شخصي لطلب المساعدة</t>
  </si>
  <si>
    <t>حياتك بشكل عام متزنة بعض الشيء، من خلال تطبيق التوصيات في الكتاب، ستصل بإذن الله إلى الدرجة المثالية، استمر ولا تيأس</t>
  </si>
  <si>
    <t>حياتك بشكل عام ممتازة، فأنت قد تجاوزت المتوسط واقتربت للمثالية، استمر وثابر، وبإذن الله ستصل إلى تحقيق التوازن والسعادة</t>
  </si>
  <si>
    <t>ما شاء الله لا قوة إلا بالله، حياتك متزنة بشكل رائع، أنت الآن قادر على تعليم الآخرين ومساعدتهم في تحقيق التوازن المفقود من حياتهم، وفقك الله</t>
  </si>
  <si>
    <t>الكامل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</si>
</sst>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rial"/>
      <family val="2"/>
      <scheme val="minor"/>
    </font>
    <font>
      <sz val="11"/>
      <color theme="1"/>
      <name val="Noto Kufi Arabic"/>
      <family val="2"/>
    </font>
    <font>
      <b/>
      <sz val="11"/>
      <color theme="1"/>
      <name val="Noto Kufi Arabic"/>
      <family val="2"/>
    </font>
    <font>
      <sz val="11"/>
      <color theme="1"/>
      <name val="Roboto"/>
    </font>
    <font>
      <b/>
      <sz val="12"/>
      <color theme="1"/>
      <name val="Noto Kufi Arabic"/>
      <family val="2"/>
    </font>
    <font>
      <b/>
      <sz val="14"/>
      <color rgb="FF0070C0"/>
      <name val="Noto Kufi Arabic"/>
      <family val="2"/>
    </font>
    <font>
      <b/>
      <sz val="14"/>
      <color rgb="FF00B050"/>
      <name val="Noto Kufi Arabic"/>
      <family val="2"/>
    </font>
    <font>
      <b/>
      <sz val="12"/>
      <color rgb="FF00B050"/>
      <name val="Roboto"/>
    </font>
    <font>
      <b/>
      <sz val="12"/>
      <color rgb="FF00B050"/>
      <name val="Noto Kufi Arabic"/>
      <family val="2"/>
    </font>
    <font>
      <b/>
      <sz val="14"/>
      <color rgb="FFE42CA2"/>
      <name val="Noto Kufi Arabic"/>
      <family val="2"/>
    </font>
    <font>
      <b/>
      <sz val="12"/>
      <color rgb="FFE42CA2"/>
      <name val="Roboto"/>
    </font>
    <font>
      <b/>
      <sz val="12"/>
      <color rgb="FFE42CA2"/>
      <name val="Noto Kufi Arabic"/>
      <family val="2"/>
    </font>
    <font>
      <b/>
      <sz val="14"/>
      <color rgb="FFFFC000"/>
      <name val="Noto Kufi Arabic"/>
      <family val="2"/>
    </font>
    <font>
      <b/>
      <sz val="12"/>
      <color rgb="FFFFC000"/>
      <name val="Roboto"/>
    </font>
    <font>
      <b/>
      <sz val="12"/>
      <color rgb="FFFFC000"/>
      <name val="Noto Kufi Arabic"/>
      <family val="2"/>
    </font>
    <font>
      <b/>
      <sz val="14"/>
      <color theme="8" tint="-0.249977111117893"/>
      <name val="Noto Kufi Arabic"/>
      <family val="2"/>
    </font>
    <font>
      <b/>
      <sz val="12"/>
      <color theme="8" tint="-0.249977111117893"/>
      <name val="Roboto"/>
    </font>
    <font>
      <b/>
      <sz val="12"/>
      <color theme="8" tint="-0.249977111117893"/>
      <name val="Noto Kufi Arabic"/>
      <family val="2"/>
    </font>
    <font>
      <b/>
      <sz val="12"/>
      <color theme="0"/>
      <name val="Noto Kufi Arabic"/>
      <family val="2"/>
    </font>
    <font>
      <sz val="11"/>
      <color theme="0"/>
      <name val="Noto Kufi Arabic"/>
      <family val="2"/>
    </font>
    <font>
      <b/>
      <sz val="11"/>
      <color theme="0"/>
      <name val="Noto Kufi Arabic"/>
      <family val="2"/>
    </font>
    <font>
      <b/>
      <sz val="12"/>
      <color rgb="FFFF0000"/>
      <name val="Noto Kufi Arabic"/>
      <family val="2"/>
    </font>
    <font>
      <sz val="11"/>
      <color rgb="FFFF0000"/>
      <name val="Noto Kufi Arabic"/>
      <family val="2"/>
    </font>
  </fonts>
  <fills count="2">
    <fill>
      <patternFill patternType="none"/>
    </fill>
    <fill>
      <patternFill patternType="gray125"/>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3" fillId="0" borderId="7" xfId="0" applyFont="1" applyBorder="1" applyAlignment="1">
      <alignment horizontal="center" vertical="center"/>
    </xf>
    <xf numFmtId="0" fontId="1" fillId="0" borderId="7" xfId="0" applyFont="1" applyBorder="1" applyAlignment="1">
      <alignment horizontal="right" vertical="center"/>
    </xf>
    <xf numFmtId="0" fontId="1" fillId="0" borderId="7" xfId="0" applyFont="1" applyBorder="1" applyAlignment="1">
      <alignment horizontal="center" vertical="center"/>
    </xf>
    <xf numFmtId="0" fontId="10" fillId="0" borderId="7" xfId="0" applyFont="1" applyBorder="1" applyAlignment="1">
      <alignment horizontal="center" vertical="center"/>
    </xf>
    <xf numFmtId="0" fontId="11" fillId="0" borderId="7" xfId="0" applyFont="1" applyBorder="1" applyAlignment="1">
      <alignment horizontal="center" vertical="center"/>
    </xf>
    <xf numFmtId="0" fontId="13" fillId="0" borderId="7" xfId="0" applyFont="1" applyBorder="1" applyAlignment="1">
      <alignment horizontal="center" vertical="center"/>
    </xf>
    <xf numFmtId="0" fontId="14" fillId="0" borderId="7" xfId="0" applyFont="1" applyBorder="1" applyAlignment="1">
      <alignment horizontal="center" vertical="center"/>
    </xf>
    <xf numFmtId="0" fontId="16" fillId="0" borderId="7" xfId="0" applyFont="1" applyBorder="1" applyAlignment="1">
      <alignment horizontal="center" vertical="center"/>
    </xf>
    <xf numFmtId="0" fontId="17" fillId="0" borderId="7" xfId="0" applyFont="1" applyBorder="1" applyAlignment="1">
      <alignment horizontal="center" vertical="center"/>
    </xf>
    <xf numFmtId="0" fontId="1" fillId="0" borderId="7" xfId="0" applyFont="1" applyBorder="1" applyAlignment="1">
      <alignment horizontal="righ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0" fillId="0" borderId="0" xfId="0" applyAlignment="1">
      <alignment horizontal="right"/>
    </xf>
    <xf numFmtId="0" fontId="3" fillId="0" borderId="7" xfId="0" applyFont="1" applyBorder="1" applyAlignment="1" applyProtection="1">
      <alignment horizontal="center" vertical="center"/>
      <protection locked="0"/>
    </xf>
    <xf numFmtId="0" fontId="1" fillId="0" borderId="7" xfId="0" applyFont="1" applyBorder="1" applyAlignment="1">
      <alignment horizontal="center"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7" fillId="0" borderId="7"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cellXfs>
  <cellStyles count="1">
    <cellStyle name="Normal" xfId="0" builtinId="0"/>
  </cellStyles>
  <dxfs count="1">
    <dxf>
      <font>
        <color theme="0"/>
      </font>
    </dxf>
  </dxfs>
  <tableStyles count="0" defaultTableStyle="TableStyleMedium2" defaultPivotStyle="PivotStyleLight16"/>
  <colors>
    <mruColors>
      <color rgb="FFE42C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600" b="1" i="0" u="none" strike="noStrike" kern="1200" baseline="0">
                <a:solidFill>
                  <a:schemeClr val="tx1">
                    <a:lumMod val="65000"/>
                    <a:lumOff val="35000"/>
                  </a:schemeClr>
                </a:solidFill>
                <a:latin typeface="+mn-lt"/>
                <a:ea typeface="+mn-ea"/>
                <a:cs typeface="+mn-cs"/>
              </a:defRPr>
            </a:pPr>
            <a:r>
              <a:rPr lang="ar-SA"/>
              <a:t>عجلة حياتك</a:t>
            </a:r>
            <a:endParaRPr lang="en-US"/>
          </a:p>
        </c:rich>
      </c:tx>
      <c:overlay val="0"/>
      <c:spPr>
        <a:noFill/>
        <a:ln>
          <a:noFill/>
        </a:ln>
        <a:effectLst/>
      </c:spPr>
      <c:txPr>
        <a:bodyPr rot="0" spcFirstLastPara="1" vertOverflow="ellipsis" vert="horz" wrap="square" anchor="ctr" anchorCtr="1"/>
        <a:lstStyle/>
        <a:p>
          <a:pPr rtl="1">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1"/>
          <c:order val="0"/>
          <c:tx>
            <c:strRef>
              <c:f>'عجلة الحياة'!$J$5</c:f>
              <c:strCache>
                <c:ptCount val="1"/>
                <c:pt idx="0">
                  <c:v>المثالي</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strRef>
              <c:f>'عجلة الحياة'!$H$6:$H$13</c:f>
              <c:strCache>
                <c:ptCount val="8"/>
                <c:pt idx="0">
                  <c:v>الإيماني</c:v>
                </c:pt>
                <c:pt idx="1">
                  <c:v>النفسي</c:v>
                </c:pt>
                <c:pt idx="2">
                  <c:v>العلمي</c:v>
                </c:pt>
                <c:pt idx="3">
                  <c:v>الصحي</c:v>
                </c:pt>
                <c:pt idx="4">
                  <c:v>الأسري</c:v>
                </c:pt>
                <c:pt idx="5">
                  <c:v>الاجتماعي</c:v>
                </c:pt>
                <c:pt idx="6">
                  <c:v>المهني</c:v>
                </c:pt>
                <c:pt idx="7">
                  <c:v>المالي</c:v>
                </c:pt>
              </c:strCache>
            </c:strRef>
          </c:cat>
          <c:val>
            <c:numRef>
              <c:f>'عجلة الحياة'!$J$6:$J$13</c:f>
              <c:numCache>
                <c:formatCode>General</c:formatCode>
                <c:ptCount val="8"/>
                <c:pt idx="0">
                  <c:v>3.5</c:v>
                </c:pt>
                <c:pt idx="1">
                  <c:v>3.5</c:v>
                </c:pt>
                <c:pt idx="2">
                  <c:v>3.5</c:v>
                </c:pt>
                <c:pt idx="3">
                  <c:v>3.5</c:v>
                </c:pt>
                <c:pt idx="4">
                  <c:v>3.5</c:v>
                </c:pt>
                <c:pt idx="5">
                  <c:v>3.5</c:v>
                </c:pt>
                <c:pt idx="6">
                  <c:v>3.5</c:v>
                </c:pt>
                <c:pt idx="7">
                  <c:v>3.5</c:v>
                </c:pt>
              </c:numCache>
            </c:numRef>
          </c:val>
          <c:extLst>
            <c:ext xmlns:c16="http://schemas.microsoft.com/office/drawing/2014/chart" uri="{C3380CC4-5D6E-409C-BE32-E72D297353CC}">
              <c16:uniqueId val="{00000001-C61E-4B77-AE31-64F0DAF8181C}"/>
            </c:ext>
          </c:extLst>
        </c:ser>
        <c:ser>
          <c:idx val="2"/>
          <c:order val="1"/>
          <c:tx>
            <c:strRef>
              <c:f>'عجلة الحياة'!$K$5</c:f>
              <c:strCache>
                <c:ptCount val="1"/>
                <c:pt idx="0">
                  <c:v>الكامل</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strRef>
              <c:f>'عجلة الحياة'!$H$6:$H$13</c:f>
              <c:strCache>
                <c:ptCount val="8"/>
                <c:pt idx="0">
                  <c:v>الإيماني</c:v>
                </c:pt>
                <c:pt idx="1">
                  <c:v>النفسي</c:v>
                </c:pt>
                <c:pt idx="2">
                  <c:v>العلمي</c:v>
                </c:pt>
                <c:pt idx="3">
                  <c:v>الصحي</c:v>
                </c:pt>
                <c:pt idx="4">
                  <c:v>الأسري</c:v>
                </c:pt>
                <c:pt idx="5">
                  <c:v>الاجتماعي</c:v>
                </c:pt>
                <c:pt idx="6">
                  <c:v>المهني</c:v>
                </c:pt>
                <c:pt idx="7">
                  <c:v>المالي</c:v>
                </c:pt>
              </c:strCache>
            </c:strRef>
          </c:cat>
          <c:val>
            <c:numRef>
              <c:f>'عجلة الحياة'!$K$6:$K$13</c:f>
              <c:numCache>
                <c:formatCode>General</c:formatCode>
                <c:ptCount val="8"/>
                <c:pt idx="0">
                  <c:v>5</c:v>
                </c:pt>
                <c:pt idx="1">
                  <c:v>5</c:v>
                </c:pt>
                <c:pt idx="2">
                  <c:v>5</c:v>
                </c:pt>
                <c:pt idx="3">
                  <c:v>5</c:v>
                </c:pt>
                <c:pt idx="4">
                  <c:v>5</c:v>
                </c:pt>
                <c:pt idx="5">
                  <c:v>5</c:v>
                </c:pt>
                <c:pt idx="6">
                  <c:v>5</c:v>
                </c:pt>
                <c:pt idx="7">
                  <c:v>5</c:v>
                </c:pt>
              </c:numCache>
            </c:numRef>
          </c:val>
          <c:extLst>
            <c:ext xmlns:c16="http://schemas.microsoft.com/office/drawing/2014/chart" uri="{C3380CC4-5D6E-409C-BE32-E72D297353CC}">
              <c16:uniqueId val="{00000002-C61E-4B77-AE31-64F0DAF8181C}"/>
            </c:ext>
          </c:extLst>
        </c:ser>
        <c:ser>
          <c:idx val="0"/>
          <c:order val="2"/>
          <c:tx>
            <c:strRef>
              <c:f>'عجلة الحياة'!$I$5</c:f>
              <c:strCache>
                <c:ptCount val="1"/>
                <c:pt idx="0">
                  <c:v>أنا اليوم</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'عجلة الحياة'!$H$6:$H$13</c:f>
              <c:strCache>
                <c:ptCount val="8"/>
                <c:pt idx="0">
                  <c:v>الإيماني</c:v>
                </c:pt>
                <c:pt idx="1">
                  <c:v>النفسي</c:v>
                </c:pt>
                <c:pt idx="2">
                  <c:v>العلمي</c:v>
                </c:pt>
                <c:pt idx="3">
                  <c:v>الصحي</c:v>
                </c:pt>
                <c:pt idx="4">
                  <c:v>الأسري</c:v>
                </c:pt>
                <c:pt idx="5">
                  <c:v>الاجتماعي</c:v>
                </c:pt>
                <c:pt idx="6">
                  <c:v>المهني</c:v>
                </c:pt>
                <c:pt idx="7">
                  <c:v>المالي</c:v>
                </c:pt>
              </c:strCache>
            </c:strRef>
          </c:cat>
          <c:val>
            <c:numRef>
              <c:f>'عجلة الحياة'!$I$6:$I$13</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C61E-4B77-AE31-64F0DAF8181C}"/>
            </c:ext>
          </c:extLst>
        </c:ser>
        <c:dLbls>
          <c:showLegendKey val="0"/>
          <c:showVal val="0"/>
          <c:showCatName val="0"/>
          <c:showSerName val="0"/>
          <c:showPercent val="0"/>
          <c:showBubbleSize val="0"/>
        </c:dLbls>
        <c:axId val="1774093983"/>
        <c:axId val="1774097823"/>
      </c:radarChart>
      <c:catAx>
        <c:axId val="1774093983"/>
        <c:scaling>
          <c:orientation val="maxMin"/>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1774097823"/>
        <c:crosses val="autoZero"/>
        <c:auto val="1"/>
        <c:lblAlgn val="ctr"/>
        <c:lblOffset val="100"/>
        <c:noMultiLvlLbl val="0"/>
      </c:catAx>
      <c:valAx>
        <c:axId val="1774097823"/>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77409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1575;&#1604;&#1605;&#1607;&#1606;&#1610;!A1"/><Relationship Id="rId3" Type="http://schemas.openxmlformats.org/officeDocument/2006/relationships/hyperlink" Target="#&#1575;&#1604;&#1606;&#1601;&#1587;&#1610;!A1"/><Relationship Id="rId7" Type="http://schemas.openxmlformats.org/officeDocument/2006/relationships/hyperlink" Target="#&#1575;&#1604;&#1575;&#1580;&#1578;&#1605;&#1575;&#1593;&#1610;!A1"/><Relationship Id="rId2" Type="http://schemas.openxmlformats.org/officeDocument/2006/relationships/hyperlink" Target="#&#1575;&#1604;&#1573;&#1610;&#1605;&#1575;&#1606;&#1610;!A1"/><Relationship Id="rId1" Type="http://schemas.openxmlformats.org/officeDocument/2006/relationships/chart" Target="../charts/chart1.xml"/><Relationship Id="rId6" Type="http://schemas.openxmlformats.org/officeDocument/2006/relationships/hyperlink" Target="#&#1575;&#1604;&#1571;&#1587;&#1585;&#1610;!A1"/><Relationship Id="rId5" Type="http://schemas.openxmlformats.org/officeDocument/2006/relationships/hyperlink" Target="#&#1575;&#1604;&#1589;&#1581;&#1610;!A1"/><Relationship Id="rId4" Type="http://schemas.openxmlformats.org/officeDocument/2006/relationships/hyperlink" Target="#&#1575;&#1604;&#1593;&#1604;&#1605;&#1610;!A1"/><Relationship Id="rId9" Type="http://schemas.openxmlformats.org/officeDocument/2006/relationships/hyperlink" Target="#&#1575;&#1604;&#1605;&#1575;&#1604;&#1610;!A1"/></Relationships>
</file>

<file path=xl/drawings/drawing1.xml><?xml version="1.0" encoding="utf-8"?>
<xdr:wsDr xmlns:xdr="http://schemas.openxmlformats.org/drawingml/2006/spreadsheetDrawing" xmlns:a="http://schemas.openxmlformats.org/drawingml/2006/main">
  <xdr:twoCellAnchor>
    <xdr:from>
      <xdr:col>5</xdr:col>
      <xdr:colOff>408212</xdr:colOff>
      <xdr:row>4</xdr:row>
      <xdr:rowOff>0</xdr:rowOff>
    </xdr:from>
    <xdr:to>
      <xdr:col>10</xdr:col>
      <xdr:colOff>789213</xdr:colOff>
      <xdr:row>13</xdr:row>
      <xdr:rowOff>0</xdr:rowOff>
    </xdr:to>
    <xdr:graphicFrame macro="">
      <xdr:nvGraphicFramePr>
        <xdr:cNvPr id="2" name="Chart 1">
          <a:extLst>
            <a:ext uri="{FF2B5EF4-FFF2-40B4-BE49-F238E27FC236}">
              <a16:creationId xmlns:a16="http://schemas.microsoft.com/office/drawing/2014/main" id="{A7528660-3EE0-F8EF-E661-CC48798FE9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66675</xdr:colOff>
      <xdr:row>5</xdr:row>
      <xdr:rowOff>85725</xdr:rowOff>
    </xdr:from>
    <xdr:to>
      <xdr:col>2</xdr:col>
      <xdr:colOff>1581150</xdr:colOff>
      <xdr:row>5</xdr:row>
      <xdr:rowOff>504825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7B48A75-DB89-5212-296E-A95FE2FF1573}"/>
            </a:ext>
          </a:extLst>
        </xdr:cNvPr>
        <xdr:cNvSpPr/>
      </xdr:nvSpPr>
      <xdr:spPr>
        <a:xfrm>
          <a:off x="13266572400" y="1885950"/>
          <a:ext cx="1514475" cy="419100"/>
        </a:xfrm>
        <a:prstGeom prst="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2</xdr:col>
      <xdr:colOff>66675</xdr:colOff>
      <xdr:row>6</xdr:row>
      <xdr:rowOff>85725</xdr:rowOff>
    </xdr:from>
    <xdr:to>
      <xdr:col>2</xdr:col>
      <xdr:colOff>1581150</xdr:colOff>
      <xdr:row>6</xdr:row>
      <xdr:rowOff>504825</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4DB9B9E3-F8FC-7A10-D92D-FC5993C777F2}"/>
            </a:ext>
          </a:extLst>
        </xdr:cNvPr>
        <xdr:cNvSpPr/>
      </xdr:nvSpPr>
      <xdr:spPr>
        <a:xfrm>
          <a:off x="13266572400" y="2466975"/>
          <a:ext cx="1514475" cy="419100"/>
        </a:xfrm>
        <a:prstGeom prst="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2</xdr:col>
      <xdr:colOff>66675</xdr:colOff>
      <xdr:row>7</xdr:row>
      <xdr:rowOff>85725</xdr:rowOff>
    </xdr:from>
    <xdr:to>
      <xdr:col>2</xdr:col>
      <xdr:colOff>1581150</xdr:colOff>
      <xdr:row>7</xdr:row>
      <xdr:rowOff>504825</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40DDC5E2-4278-9969-7575-252860FE743A}"/>
            </a:ext>
          </a:extLst>
        </xdr:cNvPr>
        <xdr:cNvSpPr/>
      </xdr:nvSpPr>
      <xdr:spPr>
        <a:xfrm>
          <a:off x="13266572400" y="3048000"/>
          <a:ext cx="1514475" cy="419100"/>
        </a:xfrm>
        <a:prstGeom prst="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2</xdr:col>
      <xdr:colOff>66675</xdr:colOff>
      <xdr:row>8</xdr:row>
      <xdr:rowOff>85725</xdr:rowOff>
    </xdr:from>
    <xdr:to>
      <xdr:col>2</xdr:col>
      <xdr:colOff>1581150</xdr:colOff>
      <xdr:row>8</xdr:row>
      <xdr:rowOff>504825</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3E8DEF7-1686-94A0-A587-563C4930459A}"/>
            </a:ext>
          </a:extLst>
        </xdr:cNvPr>
        <xdr:cNvSpPr/>
      </xdr:nvSpPr>
      <xdr:spPr>
        <a:xfrm>
          <a:off x="13266572400" y="3629025"/>
          <a:ext cx="1514475" cy="419100"/>
        </a:xfrm>
        <a:prstGeom prst="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2</xdr:col>
      <xdr:colOff>66675</xdr:colOff>
      <xdr:row>9</xdr:row>
      <xdr:rowOff>85725</xdr:rowOff>
    </xdr:from>
    <xdr:to>
      <xdr:col>2</xdr:col>
      <xdr:colOff>1581150</xdr:colOff>
      <xdr:row>9</xdr:row>
      <xdr:rowOff>504825</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D2D764D8-A8A9-277C-1C46-9477A3FDE18D}"/>
            </a:ext>
          </a:extLst>
        </xdr:cNvPr>
        <xdr:cNvSpPr/>
      </xdr:nvSpPr>
      <xdr:spPr>
        <a:xfrm>
          <a:off x="13266572400" y="4210050"/>
          <a:ext cx="1514475" cy="419100"/>
        </a:xfrm>
        <a:prstGeom prst="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2</xdr:col>
      <xdr:colOff>66675</xdr:colOff>
      <xdr:row>10</xdr:row>
      <xdr:rowOff>85725</xdr:rowOff>
    </xdr:from>
    <xdr:to>
      <xdr:col>2</xdr:col>
      <xdr:colOff>1581150</xdr:colOff>
      <xdr:row>10</xdr:row>
      <xdr:rowOff>504825</xdr:rowOff>
    </xdr:to>
    <xdr:sp macro="" textlink="">
      <xdr:nvSpPr>
        <xdr:cNvPr id="9" name="Rectangle 8">
          <a:hlinkClick xmlns:r="http://schemas.openxmlformats.org/officeDocument/2006/relationships" r:id="rId7"/>
          <a:extLst>
            <a:ext uri="{FF2B5EF4-FFF2-40B4-BE49-F238E27FC236}">
              <a16:creationId xmlns:a16="http://schemas.microsoft.com/office/drawing/2014/main" id="{CC9D5923-6DA6-8F83-B8EC-B85CDB7CA8A5}"/>
            </a:ext>
          </a:extLst>
        </xdr:cNvPr>
        <xdr:cNvSpPr/>
      </xdr:nvSpPr>
      <xdr:spPr>
        <a:xfrm>
          <a:off x="13266572400" y="4791075"/>
          <a:ext cx="1514475" cy="419100"/>
        </a:xfrm>
        <a:prstGeom prst="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2</xdr:col>
      <xdr:colOff>66675</xdr:colOff>
      <xdr:row>11</xdr:row>
      <xdr:rowOff>85725</xdr:rowOff>
    </xdr:from>
    <xdr:to>
      <xdr:col>2</xdr:col>
      <xdr:colOff>1581150</xdr:colOff>
      <xdr:row>11</xdr:row>
      <xdr:rowOff>504825</xdr:rowOff>
    </xdr:to>
    <xdr:sp macro="" textlink="">
      <xdr:nvSpPr>
        <xdr:cNvPr id="10" name="Rectangle 9">
          <a:hlinkClick xmlns:r="http://schemas.openxmlformats.org/officeDocument/2006/relationships" r:id="rId8"/>
          <a:extLst>
            <a:ext uri="{FF2B5EF4-FFF2-40B4-BE49-F238E27FC236}">
              <a16:creationId xmlns:a16="http://schemas.microsoft.com/office/drawing/2014/main" id="{F8FA7F11-0542-876C-8BF8-F5CCCF502703}"/>
            </a:ext>
          </a:extLst>
        </xdr:cNvPr>
        <xdr:cNvSpPr/>
      </xdr:nvSpPr>
      <xdr:spPr>
        <a:xfrm>
          <a:off x="13266572400" y="5372100"/>
          <a:ext cx="1514475" cy="419100"/>
        </a:xfrm>
        <a:prstGeom prst="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2</xdr:col>
      <xdr:colOff>66675</xdr:colOff>
      <xdr:row>12</xdr:row>
      <xdr:rowOff>85725</xdr:rowOff>
    </xdr:from>
    <xdr:to>
      <xdr:col>2</xdr:col>
      <xdr:colOff>1581150</xdr:colOff>
      <xdr:row>12</xdr:row>
      <xdr:rowOff>504825</xdr:rowOff>
    </xdr:to>
    <xdr:sp macro="" textlink="">
      <xdr:nvSpPr>
        <xdr:cNvPr id="11" name="Rectangle 10">
          <a:hlinkClick xmlns:r="http://schemas.openxmlformats.org/officeDocument/2006/relationships" r:id="rId9"/>
          <a:extLst>
            <a:ext uri="{FF2B5EF4-FFF2-40B4-BE49-F238E27FC236}">
              <a16:creationId xmlns:a16="http://schemas.microsoft.com/office/drawing/2014/main" id="{6B469931-3FE7-8CEA-75EF-AA0F7C62009F}"/>
            </a:ext>
          </a:extLst>
        </xdr:cNvPr>
        <xdr:cNvSpPr/>
      </xdr:nvSpPr>
      <xdr:spPr>
        <a:xfrm>
          <a:off x="13266572400" y="5953125"/>
          <a:ext cx="1514475" cy="419100"/>
        </a:xfrm>
        <a:prstGeom prst="rect">
          <a:avLst/>
        </a:prstGeom>
        <a:solidFill>
          <a:schemeClr val="accent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8F80-B2A3-4485-BD63-5A7579B286FD}">
  <dimension ref="B3:P54"/>
  <sheetViews>
    <sheetView rightToLeft="1" workbookViewId="0">
      <selection activeCell="O56" sqref="O56"/>
    </sheetView>
  </sheetViews>
  <sheetFormatPr defaultRowHeight="14.25"/>
  <cols>
    <col min="5" max="16" width="9" style="21"/>
  </cols>
  <sheetData>
    <row r="3" spans="2:16">
      <c r="B3" t="s">
        <v>199</v>
      </c>
      <c r="C3" t="s">
        <v>200</v>
      </c>
      <c r="D3" t="str">
        <f>'عجلة الحياة'!E19</f>
        <v/>
      </c>
      <c r="E3" s="21" t="s">
        <v>181</v>
      </c>
      <c r="F3" s="21" t="s">
        <v>182</v>
      </c>
      <c r="G3" s="21" t="s">
        <v>183</v>
      </c>
      <c r="H3" s="21" t="s">
        <v>184</v>
      </c>
      <c r="I3" s="21" t="s">
        <v>185</v>
      </c>
      <c r="J3" s="21" t="s">
        <v>186</v>
      </c>
      <c r="K3" s="21" t="s">
        <v>187</v>
      </c>
      <c r="L3" s="21" t="s">
        <v>188</v>
      </c>
      <c r="M3" s="21" t="s">
        <v>206</v>
      </c>
      <c r="N3" s="21" t="s">
        <v>207</v>
      </c>
      <c r="O3" s="21" t="s">
        <v>208</v>
      </c>
      <c r="P3" s="21" t="s">
        <v>209</v>
      </c>
    </row>
    <row r="4" spans="2:16">
      <c r="B4">
        <v>0</v>
      </c>
      <c r="C4" t="str">
        <f>IF($D$3=B4,"أنت هنا","")</f>
        <v/>
      </c>
      <c r="E4" s="21" t="str">
        <f>CONCATENATE("يبدو أن التوازن في الجانب ",E$3," مفقود لديك، حاول تطبيق الخطة المرفقة في صفحة  رقم ",E$2," لتقوية جانبك ",E$3," أو تواصل مع مرشد شخصي لطلب المساعدة")</f>
        <v>يبدو أن التوازن في الجانب الإيماني مفقود لديك، حاول تطبيق الخطة المرفقة في صفحة  رقم  لتقوية جانبك الإيماني أو تواصل مع مرشد شخصي لطلب المساعدة</v>
      </c>
      <c r="F4" s="21" t="str">
        <f t="shared" ref="F4:L4" si="0">CONCATENATE("يبدو أن التوازن في الجانب ",F$3," مفقود لديك، حاول تطبيق الخطة المرفقة في صفحة  رقم ",F$2," لتقوية جانبك ",F$3," أو تواصل مع مرشد شخصي لطلب المساعدة")</f>
        <v>يبدو أن التوازن في الجانب النفسي مفقود لديك، حاول تطبيق الخطة المرفقة في صفحة  رقم  لتقوية جانبك النفسي أو تواصل مع مرشد شخصي لطلب المساعدة</v>
      </c>
      <c r="G4" s="21" t="str">
        <f t="shared" si="0"/>
        <v>يبدو أن التوازن في الجانب العلمي مفقود لديك، حاول تطبيق الخطة المرفقة في صفحة  رقم  لتقوية جانبك العلمي أو تواصل مع مرشد شخصي لطلب المساعدة</v>
      </c>
      <c r="H4" s="21" t="str">
        <f t="shared" si="0"/>
        <v>يبدو أن التوازن في الجانب الصحي مفقود لديك، حاول تطبيق الخطة المرفقة في صفحة  رقم  لتقوية جانبك الصحي أو تواصل مع مرشد شخصي لطلب المساعدة</v>
      </c>
      <c r="I4" s="21" t="str">
        <f t="shared" si="0"/>
        <v>يبدو أن التوازن في الجانب الأسري مفقود لديك، حاول تطبيق الخطة المرفقة في صفحة  رقم  لتقوية جانبك الأسري أو تواصل مع مرشد شخصي لطلب المساعدة</v>
      </c>
      <c r="J4" s="21" t="str">
        <f t="shared" si="0"/>
        <v>يبدو أن التوازن في الجانب الاجتماعي مفقود لديك، حاول تطبيق الخطة المرفقة في صفحة  رقم  لتقوية جانبك الاجتماعي أو تواصل مع مرشد شخصي لطلب المساعدة</v>
      </c>
      <c r="K4" s="21" t="str">
        <f t="shared" si="0"/>
        <v>يبدو أن التوازن في الجانب المهني مفقود لديك، حاول تطبيق الخطة المرفقة في صفحة  رقم  لتقوية جانبك المهني أو تواصل مع مرشد شخصي لطلب المساعدة</v>
      </c>
      <c r="L4" s="21" t="str">
        <f t="shared" si="0"/>
        <v>يبدو أن التوازن في الجانب المالي مفقود لديك، حاول تطبيق الخطة المرفقة في صفحة  رقم  لتقوية جانبك المالي أو تواصل مع مرشد شخصي لطلب المساعدة</v>
      </c>
      <c r="M4" s="21" t="str">
        <f>CONCATENATE("يبدو أن التوازن في قسم ",M$3," مفقود لديك، حاول تطبيق الخطط المرفقة في الفصل الثاني من الكتاب لتقوية توازنك أو تواصل مع مرشد شخصي لطلب المساعدة")</f>
        <v>يبدو أن التوازن في قسم أنا مع ذاتي مفقود لديك، حاول تطبيق الخطط المرفقة في الفصل الثاني من الكتاب لتقوية توازنك أو تواصل مع مرشد شخصي لطلب المساعدة</v>
      </c>
      <c r="N4" s="21" t="str">
        <f t="shared" ref="N4:N18" si="1">CONCATENATE("يبدو أن التوازن في قسم ",N$3," مفقود لديك، حاول تطبيق الخطط المرفقة في الفصل الثالث من الكتاب لتقوية توازنك أو تواصل مع مرشد شخصي لطلب المساعدة")</f>
        <v>يبدو أن التوازن في قسم أنا مع محيطي مفقود لديك، حاول تطبيق الخطط المرفقة في الفصل الثالث من الكتاب لتقوية توازنك أو تواصل مع مرشد شخصي لطلب المساعدة</v>
      </c>
      <c r="O4" s="21" t="str">
        <f t="shared" ref="O4:O18" si="2">CONCATENATE("يبدو أن التوازن في قسم ",O$3," مفقود لديك، حاول تطبيق الخطط المرفقة في الفصل الرابع من الكتاب لتقوية توازنك أو تواصل مع مرشد شخصي لطلب المساعدة")</f>
        <v>يبدو أن التوازن في قسم أنا مع عالمي مفقود لديك، حاول تطبيق الخطط المرفقة في الفصل الرابع من الكتاب لتقوية توازنك أو تواصل مع مرشد شخصي لطلب المساعدة</v>
      </c>
      <c r="P4" s="21" t="s">
        <v>210</v>
      </c>
    </row>
    <row r="5" spans="2:16">
      <c r="B5">
        <v>0.1</v>
      </c>
      <c r="C5" t="str">
        <f t="shared" ref="C5:C54" si="3">IF($D$3=B5,"أنت هنا","")</f>
        <v/>
      </c>
      <c r="E5" s="21" t="str">
        <f t="shared" ref="E5:L18" si="4">CONCATENATE("يبدو أن التوازن في الجانب ",E$3," مفقود لديك، حاول تطبيق الخطة المرفقة في صفحة  رقم ",E$2," لتقوية جانبك ",E$3," أو تواصل مع مرشد شخصي لطلب المساعدة")</f>
        <v>يبدو أن التوازن في الجانب الإيماني مفقود لديك، حاول تطبيق الخطة المرفقة في صفحة  رقم  لتقوية جانبك الإيماني أو تواصل مع مرشد شخصي لطلب المساعدة</v>
      </c>
      <c r="F5"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5"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5" s="21" t="str">
        <f t="shared" si="4"/>
        <v>يبدو أن التوازن في الجانب الصحي مفقود لديك، حاول تطبيق الخطة المرفقة في صفحة  رقم  لتقوية جانبك الصحي أو تواصل مع مرشد شخصي لطلب المساعدة</v>
      </c>
      <c r="I5"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5"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5"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5"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5" s="21" t="str">
        <f t="shared" ref="M5:M18" si="5">CONCATENATE("يبدو أن التوازن في قسم ",M$3," مفقود لديك، حاول تطبيق الخطط المرفقة في الفصل الثاني من الكتاب لتقوية توازنك أو تواصل مع مرشد شخصي لطلب المساعدة")</f>
        <v>يبدو أن التوازن في قسم أنا مع ذاتي مفقود لديك، حاول تطبيق الخطط المرفقة في الفصل الثاني من الكتاب لتقوية توازنك أو تواصل مع مرشد شخصي لطلب المساعدة</v>
      </c>
      <c r="N5"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5"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5" s="21" t="s">
        <v>210</v>
      </c>
    </row>
    <row r="6" spans="2:16">
      <c r="B6">
        <v>0.2</v>
      </c>
      <c r="C6" t="str">
        <f t="shared" si="3"/>
        <v/>
      </c>
      <c r="E6"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6"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6"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6" s="21" t="str">
        <f t="shared" si="4"/>
        <v>يبدو أن التوازن في الجانب الصحي مفقود لديك، حاول تطبيق الخطة المرفقة في صفحة  رقم  لتقوية جانبك الصحي أو تواصل مع مرشد شخصي لطلب المساعدة</v>
      </c>
      <c r="I6"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6"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6"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6"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6"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6"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6"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6" s="21" t="s">
        <v>210</v>
      </c>
    </row>
    <row r="7" spans="2:16">
      <c r="B7">
        <v>0.3</v>
      </c>
      <c r="C7" t="str">
        <f t="shared" si="3"/>
        <v/>
      </c>
      <c r="E7"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7"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7"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7" s="21" t="str">
        <f t="shared" si="4"/>
        <v>يبدو أن التوازن في الجانب الصحي مفقود لديك، حاول تطبيق الخطة المرفقة في صفحة  رقم  لتقوية جانبك الصحي أو تواصل مع مرشد شخصي لطلب المساعدة</v>
      </c>
      <c r="I7"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7"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7"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7"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7"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7"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7"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7" s="21" t="s">
        <v>210</v>
      </c>
    </row>
    <row r="8" spans="2:16">
      <c r="B8">
        <v>0.4</v>
      </c>
      <c r="C8" t="str">
        <f t="shared" si="3"/>
        <v/>
      </c>
      <c r="E8"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8"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8"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8" s="21" t="str">
        <f t="shared" si="4"/>
        <v>يبدو أن التوازن في الجانب الصحي مفقود لديك، حاول تطبيق الخطة المرفقة في صفحة  رقم  لتقوية جانبك الصحي أو تواصل مع مرشد شخصي لطلب المساعدة</v>
      </c>
      <c r="I8"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8"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8"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8"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8"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8"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8"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8" s="21" t="s">
        <v>210</v>
      </c>
    </row>
    <row r="9" spans="2:16">
      <c r="B9">
        <v>0.5</v>
      </c>
      <c r="C9" t="str">
        <f t="shared" si="3"/>
        <v/>
      </c>
      <c r="E9"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9"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9"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9" s="21" t="str">
        <f t="shared" si="4"/>
        <v>يبدو أن التوازن في الجانب الصحي مفقود لديك، حاول تطبيق الخطة المرفقة في صفحة  رقم  لتقوية جانبك الصحي أو تواصل مع مرشد شخصي لطلب المساعدة</v>
      </c>
      <c r="I9"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9"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9"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9"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9"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9"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9"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9" s="21" t="s">
        <v>210</v>
      </c>
    </row>
    <row r="10" spans="2:16">
      <c r="B10">
        <v>0.6</v>
      </c>
      <c r="C10" t="str">
        <f t="shared" si="3"/>
        <v/>
      </c>
      <c r="E10"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10"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10"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10" s="21" t="str">
        <f t="shared" si="4"/>
        <v>يبدو أن التوازن في الجانب الصحي مفقود لديك، حاول تطبيق الخطة المرفقة في صفحة  رقم  لتقوية جانبك الصحي أو تواصل مع مرشد شخصي لطلب المساعدة</v>
      </c>
      <c r="I10"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10"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10"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10"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10"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10"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10"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10" s="21" t="s">
        <v>210</v>
      </c>
    </row>
    <row r="11" spans="2:16">
      <c r="B11">
        <v>0.7</v>
      </c>
      <c r="C11" t="str">
        <f t="shared" si="3"/>
        <v/>
      </c>
      <c r="E11"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11"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11"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11" s="21" t="str">
        <f t="shared" si="4"/>
        <v>يبدو أن التوازن في الجانب الصحي مفقود لديك، حاول تطبيق الخطة المرفقة في صفحة  رقم  لتقوية جانبك الصحي أو تواصل مع مرشد شخصي لطلب المساعدة</v>
      </c>
      <c r="I11"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11"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11"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11"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11"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11"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11"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11" s="21" t="s">
        <v>210</v>
      </c>
    </row>
    <row r="12" spans="2:16">
      <c r="B12">
        <v>0.8</v>
      </c>
      <c r="C12" t="str">
        <f t="shared" si="3"/>
        <v/>
      </c>
      <c r="E12"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12"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12"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12" s="21" t="str">
        <f t="shared" si="4"/>
        <v>يبدو أن التوازن في الجانب الصحي مفقود لديك، حاول تطبيق الخطة المرفقة في صفحة  رقم  لتقوية جانبك الصحي أو تواصل مع مرشد شخصي لطلب المساعدة</v>
      </c>
      <c r="I12"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12"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12"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12"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12"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12"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12"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12" s="21" t="s">
        <v>210</v>
      </c>
    </row>
    <row r="13" spans="2:16">
      <c r="B13">
        <v>0.9</v>
      </c>
      <c r="C13" t="str">
        <f t="shared" si="3"/>
        <v/>
      </c>
      <c r="E13"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13"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13"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13" s="21" t="str">
        <f t="shared" si="4"/>
        <v>يبدو أن التوازن في الجانب الصحي مفقود لديك، حاول تطبيق الخطة المرفقة في صفحة  رقم  لتقوية جانبك الصحي أو تواصل مع مرشد شخصي لطلب المساعدة</v>
      </c>
      <c r="I13"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13"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13"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13"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13"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13"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13"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13" s="21" t="s">
        <v>210</v>
      </c>
    </row>
    <row r="14" spans="2:16">
      <c r="B14">
        <v>1</v>
      </c>
      <c r="C14" t="str">
        <f t="shared" si="3"/>
        <v/>
      </c>
      <c r="E14"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14"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14"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14" s="21" t="str">
        <f t="shared" si="4"/>
        <v>يبدو أن التوازن في الجانب الصحي مفقود لديك، حاول تطبيق الخطة المرفقة في صفحة  رقم  لتقوية جانبك الصحي أو تواصل مع مرشد شخصي لطلب المساعدة</v>
      </c>
      <c r="I14"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14"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14"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14"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14"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14"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14"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14" s="21" t="s">
        <v>210</v>
      </c>
    </row>
    <row r="15" spans="2:16">
      <c r="B15">
        <v>1.1000000000000001</v>
      </c>
      <c r="C15" t="str">
        <f t="shared" si="3"/>
        <v/>
      </c>
      <c r="E15"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15"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15"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15" s="21" t="str">
        <f t="shared" si="4"/>
        <v>يبدو أن التوازن في الجانب الصحي مفقود لديك، حاول تطبيق الخطة المرفقة في صفحة  رقم  لتقوية جانبك الصحي أو تواصل مع مرشد شخصي لطلب المساعدة</v>
      </c>
      <c r="I15"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15"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15"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15"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15"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15"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15"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15" s="21" t="s">
        <v>210</v>
      </c>
    </row>
    <row r="16" spans="2:16">
      <c r="B16">
        <v>1.2</v>
      </c>
      <c r="C16" t="str">
        <f t="shared" si="3"/>
        <v/>
      </c>
      <c r="E16"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16"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16"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16" s="21" t="str">
        <f t="shared" si="4"/>
        <v>يبدو أن التوازن في الجانب الصحي مفقود لديك، حاول تطبيق الخطة المرفقة في صفحة  رقم  لتقوية جانبك الصحي أو تواصل مع مرشد شخصي لطلب المساعدة</v>
      </c>
      <c r="I16"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16"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16"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16"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16"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16"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16"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16" s="21" t="s">
        <v>210</v>
      </c>
    </row>
    <row r="17" spans="2:16">
      <c r="B17">
        <v>1.3</v>
      </c>
      <c r="C17" t="str">
        <f t="shared" si="3"/>
        <v/>
      </c>
      <c r="E17"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17"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17"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17" s="21" t="str">
        <f t="shared" si="4"/>
        <v>يبدو أن التوازن في الجانب الصحي مفقود لديك، حاول تطبيق الخطة المرفقة في صفحة  رقم  لتقوية جانبك الصحي أو تواصل مع مرشد شخصي لطلب المساعدة</v>
      </c>
      <c r="I17"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17"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17"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17"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17"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17"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17"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17" s="21" t="s">
        <v>210</v>
      </c>
    </row>
    <row r="18" spans="2:16">
      <c r="B18">
        <v>1.4</v>
      </c>
      <c r="C18" t="str">
        <f t="shared" si="3"/>
        <v/>
      </c>
      <c r="E18" s="21" t="str">
        <f t="shared" si="4"/>
        <v>يبدو أن التوازن في الجانب الإيماني مفقود لديك، حاول تطبيق الخطة المرفقة في صفحة  رقم  لتقوية جانبك الإيماني أو تواصل مع مرشد شخصي لطلب المساعدة</v>
      </c>
      <c r="F18" s="21" t="str">
        <f t="shared" si="4"/>
        <v>يبدو أن التوازن في الجانب النفسي مفقود لديك، حاول تطبيق الخطة المرفقة في صفحة  رقم  لتقوية جانبك النفسي أو تواصل مع مرشد شخصي لطلب المساعدة</v>
      </c>
      <c r="G18" s="21" t="str">
        <f t="shared" si="4"/>
        <v>يبدو أن التوازن في الجانب العلمي مفقود لديك، حاول تطبيق الخطة المرفقة في صفحة  رقم  لتقوية جانبك العلمي أو تواصل مع مرشد شخصي لطلب المساعدة</v>
      </c>
      <c r="H18" s="21" t="str">
        <f t="shared" si="4"/>
        <v>يبدو أن التوازن في الجانب الصحي مفقود لديك، حاول تطبيق الخطة المرفقة في صفحة  رقم  لتقوية جانبك الصحي أو تواصل مع مرشد شخصي لطلب المساعدة</v>
      </c>
      <c r="I18" s="21" t="str">
        <f t="shared" si="4"/>
        <v>يبدو أن التوازن في الجانب الأسري مفقود لديك، حاول تطبيق الخطة المرفقة في صفحة  رقم  لتقوية جانبك الأسري أو تواصل مع مرشد شخصي لطلب المساعدة</v>
      </c>
      <c r="J18" s="21" t="str">
        <f t="shared" si="4"/>
        <v>يبدو أن التوازن في الجانب الاجتماعي مفقود لديك، حاول تطبيق الخطة المرفقة في صفحة  رقم  لتقوية جانبك الاجتماعي أو تواصل مع مرشد شخصي لطلب المساعدة</v>
      </c>
      <c r="K18" s="21" t="str">
        <f t="shared" si="4"/>
        <v>يبدو أن التوازن في الجانب المهني مفقود لديك، حاول تطبيق الخطة المرفقة في صفحة  رقم  لتقوية جانبك المهني أو تواصل مع مرشد شخصي لطلب المساعدة</v>
      </c>
      <c r="L18" s="21" t="str">
        <f t="shared" si="4"/>
        <v>يبدو أن التوازن في الجانب المالي مفقود لديك، حاول تطبيق الخطة المرفقة في صفحة  رقم  لتقوية جانبك المالي أو تواصل مع مرشد شخصي لطلب المساعدة</v>
      </c>
      <c r="M18" s="21" t="str">
        <f t="shared" si="5"/>
        <v>يبدو أن التوازن في قسم أنا مع ذاتي مفقود لديك، حاول تطبيق الخطط المرفقة في الفصل الثاني من الكتاب لتقوية توازنك أو تواصل مع مرشد شخصي لطلب المساعدة</v>
      </c>
      <c r="N18" s="21" t="str">
        <f t="shared" si="1"/>
        <v>يبدو أن التوازن في قسم أنا مع محيطي مفقود لديك، حاول تطبيق الخطط المرفقة في الفصل الثالث من الكتاب لتقوية توازنك أو تواصل مع مرشد شخصي لطلب المساعدة</v>
      </c>
      <c r="O18" s="21" t="str">
        <f t="shared" si="2"/>
        <v>يبدو أن التوازن في قسم أنا مع عالمي مفقود لديك، حاول تطبيق الخطط المرفقة في الفصل الرابع من الكتاب لتقوية توازنك أو تواصل مع مرشد شخصي لطلب المساعدة</v>
      </c>
      <c r="P18" s="21" t="s">
        <v>210</v>
      </c>
    </row>
    <row r="19" spans="2:16">
      <c r="B19">
        <v>1.5</v>
      </c>
      <c r="C19" t="str">
        <f t="shared" si="3"/>
        <v/>
      </c>
      <c r="E19" s="21" t="str">
        <f t="shared" ref="E19:L28" si="6">CONCATENATE("يبدو أن التوازن في الجانب ",E$3," ضائع بعض الشيء منك، حاول تطبيق الخطة المرفقة في صفحة  رقم ",E$2," لتقوية جانبك ",E$3," أو تواصل مع مرشد شخصي لطلب المساعدة")</f>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19"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19"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19"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19"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19"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19"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19"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19" s="21" t="str">
        <f>CONCATENATE("يبدو أن التوازن في قسم ",M$3," ضائع منك بعض الشيء، حاول تطبيق الخطط المرفقة في الفصل الثاني من الكتاب لتقوية توازنك أو تواصل مع مرشد شخصي لطلب المساعدة")</f>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19" s="21" t="str">
        <f t="shared" ref="N19:N28" si="7">CONCATENATE("يبدو أن التوازن في قسم ",N$3," ضائع منك بعض الشيء، حاول تطبيق الخطط المرفقة في الفصل الثالث من الكتاب لتقوية توازنك أو تواصل مع مرشد شخصي لطلب المساعدة")</f>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19" s="21" t="str">
        <f t="shared" ref="O19:O28" si="8">CONCATENATE("يبدو أن التوازن في قسم ",O$3," ضائع منك بعض الشيء، حاول تطبيق الخطط المرفقة في الفصل الرابع من الكتاب لتقوية توازنك أو تواصل مع مرشد شخصي لطلب المساعدة")</f>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19" s="21" t="s">
        <v>211</v>
      </c>
    </row>
    <row r="20" spans="2:16">
      <c r="B20">
        <v>1.6</v>
      </c>
      <c r="C20" t="str">
        <f t="shared" si="3"/>
        <v/>
      </c>
      <c r="E20" s="21" t="str">
        <f t="shared" si="6"/>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20"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20"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20"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20"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20"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20"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20"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20" s="21" t="str">
        <f t="shared" ref="M20:M28" si="9">CONCATENATE("يبدو أن التوازن في قسم ",M$3," ضائع منك بعض الشيء، حاول تطبيق الخطط المرفقة في الفصل الثاني من الكتاب لتقوية توازنك أو تواصل مع مرشد شخصي لطلب المساعدة")</f>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20" s="21" t="str">
        <f t="shared" si="7"/>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20" s="21" t="str">
        <f t="shared" si="8"/>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20" s="21" t="s">
        <v>211</v>
      </c>
    </row>
    <row r="21" spans="2:16">
      <c r="B21">
        <v>1.7</v>
      </c>
      <c r="C21" t="str">
        <f t="shared" si="3"/>
        <v/>
      </c>
      <c r="E21" s="21" t="str">
        <f t="shared" si="6"/>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21"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21"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21"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21"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21"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21"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21"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21" s="21" t="str">
        <f t="shared" si="9"/>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21" s="21" t="str">
        <f t="shared" si="7"/>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21" s="21" t="str">
        <f t="shared" si="8"/>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21" s="21" t="s">
        <v>211</v>
      </c>
    </row>
    <row r="22" spans="2:16">
      <c r="B22">
        <v>1.8</v>
      </c>
      <c r="C22" t="str">
        <f t="shared" si="3"/>
        <v/>
      </c>
      <c r="E22" s="21" t="str">
        <f t="shared" si="6"/>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22"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22"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22"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22"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22"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22"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22"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22" s="21" t="str">
        <f t="shared" si="9"/>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22" s="21" t="str">
        <f t="shared" si="7"/>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22" s="21" t="str">
        <f t="shared" si="8"/>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22" s="21" t="s">
        <v>211</v>
      </c>
    </row>
    <row r="23" spans="2:16">
      <c r="B23">
        <v>1.9</v>
      </c>
      <c r="C23" t="str">
        <f t="shared" si="3"/>
        <v/>
      </c>
      <c r="E23" s="21" t="str">
        <f t="shared" si="6"/>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23"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23"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23"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23"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23"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23"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23"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23" s="21" t="str">
        <f t="shared" si="9"/>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23" s="21" t="str">
        <f t="shared" si="7"/>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23" s="21" t="str">
        <f t="shared" si="8"/>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23" s="21" t="s">
        <v>211</v>
      </c>
    </row>
    <row r="24" spans="2:16">
      <c r="B24">
        <v>2</v>
      </c>
      <c r="C24" t="str">
        <f t="shared" si="3"/>
        <v/>
      </c>
      <c r="E24" s="21" t="str">
        <f t="shared" si="6"/>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24"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24"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24"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24"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24"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24"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24"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24" s="21" t="str">
        <f t="shared" si="9"/>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24" s="21" t="str">
        <f t="shared" si="7"/>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24" s="21" t="str">
        <f t="shared" si="8"/>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24" s="21" t="s">
        <v>211</v>
      </c>
    </row>
    <row r="25" spans="2:16">
      <c r="B25">
        <v>2.1</v>
      </c>
      <c r="C25" t="str">
        <f t="shared" si="3"/>
        <v/>
      </c>
      <c r="E25" s="21" t="str">
        <f t="shared" si="6"/>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25"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25"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25"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25"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25"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25"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25"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25" s="21" t="str">
        <f t="shared" si="9"/>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25" s="21" t="str">
        <f t="shared" si="7"/>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25" s="21" t="str">
        <f t="shared" si="8"/>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25" s="21" t="s">
        <v>211</v>
      </c>
    </row>
    <row r="26" spans="2:16">
      <c r="B26">
        <v>2.2000000000000002</v>
      </c>
      <c r="C26" t="str">
        <f t="shared" si="3"/>
        <v/>
      </c>
      <c r="E26" s="21" t="str">
        <f t="shared" si="6"/>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26"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26"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26"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26"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26"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26"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26"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26" s="21" t="str">
        <f t="shared" si="9"/>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26" s="21" t="str">
        <f t="shared" si="7"/>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26" s="21" t="str">
        <f t="shared" si="8"/>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26" s="21" t="s">
        <v>211</v>
      </c>
    </row>
    <row r="27" spans="2:16">
      <c r="B27">
        <v>2.2999999999999998</v>
      </c>
      <c r="C27" t="str">
        <f t="shared" si="3"/>
        <v/>
      </c>
      <c r="E27" s="21" t="str">
        <f t="shared" si="6"/>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27"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27"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27"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27"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27"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27"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27"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27" s="21" t="str">
        <f t="shared" si="9"/>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27" s="21" t="str">
        <f t="shared" si="7"/>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27" s="21" t="str">
        <f t="shared" si="8"/>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27" s="21" t="s">
        <v>211</v>
      </c>
    </row>
    <row r="28" spans="2:16">
      <c r="B28">
        <v>2.4</v>
      </c>
      <c r="C28" t="str">
        <f t="shared" si="3"/>
        <v/>
      </c>
      <c r="E28" s="21" t="str">
        <f t="shared" si="6"/>
        <v>يبدو أن التوازن في الجانب الإيماني ضائع بعض الشيء منك، حاول تطبيق الخطة المرفقة في صفحة  رقم  لتقوية جانبك الإيماني أو تواصل مع مرشد شخصي لطلب المساعدة</v>
      </c>
      <c r="F28" s="21" t="str">
        <f t="shared" si="6"/>
        <v>يبدو أن التوازن في الجانب النفسي ضائع بعض الشيء منك، حاول تطبيق الخطة المرفقة في صفحة  رقم  لتقوية جانبك النفسي أو تواصل مع مرشد شخصي لطلب المساعدة</v>
      </c>
      <c r="G28" s="21" t="str">
        <f t="shared" si="6"/>
        <v>يبدو أن التوازن في الجانب العلمي ضائع بعض الشيء منك، حاول تطبيق الخطة المرفقة في صفحة  رقم  لتقوية جانبك العلمي أو تواصل مع مرشد شخصي لطلب المساعدة</v>
      </c>
      <c r="H28" s="21" t="str">
        <f t="shared" si="6"/>
        <v>يبدو أن التوازن في الجانب الصحي ضائع بعض الشيء منك، حاول تطبيق الخطة المرفقة في صفحة  رقم  لتقوية جانبك الصحي أو تواصل مع مرشد شخصي لطلب المساعدة</v>
      </c>
      <c r="I28" s="21" t="str">
        <f t="shared" si="6"/>
        <v>يبدو أن التوازن في الجانب الأسري ضائع بعض الشيء منك، حاول تطبيق الخطة المرفقة في صفحة  رقم  لتقوية جانبك الأسري أو تواصل مع مرشد شخصي لطلب المساعدة</v>
      </c>
      <c r="J28" s="21" t="str">
        <f t="shared" si="6"/>
        <v>يبدو أن التوازن في الجانب الاجتماعي ضائع بعض الشيء منك، حاول تطبيق الخطة المرفقة في صفحة  رقم  لتقوية جانبك الاجتماعي أو تواصل مع مرشد شخصي لطلب المساعدة</v>
      </c>
      <c r="K28" s="21" t="str">
        <f t="shared" si="6"/>
        <v>يبدو أن التوازن في الجانب المهني ضائع بعض الشيء منك، حاول تطبيق الخطة المرفقة في صفحة  رقم  لتقوية جانبك المهني أو تواصل مع مرشد شخصي لطلب المساعدة</v>
      </c>
      <c r="L28" s="21" t="str">
        <f t="shared" si="6"/>
        <v>يبدو أن التوازن في الجانب المالي ضائع بعض الشيء منك، حاول تطبيق الخطة المرفقة في صفحة  رقم  لتقوية جانبك المالي أو تواصل مع مرشد شخصي لطلب المساعدة</v>
      </c>
      <c r="M28" s="21" t="str">
        <f t="shared" si="9"/>
        <v>يبدو أن التوازن في قسم أنا مع ذاتي ضائع منك بعض الشيء، حاول تطبيق الخطط المرفقة في الفصل الثاني من الكتاب لتقوية توازنك أو تواصل مع مرشد شخصي لطلب المساعدة</v>
      </c>
      <c r="N28" s="21" t="str">
        <f t="shared" si="7"/>
        <v>يبدو أن التوازن في قسم أنا مع محيطي ضائع منك بعض الشيء، حاول تطبيق الخطط المرفقة في الفصل الثالث من الكتاب لتقوية توازنك أو تواصل مع مرشد شخصي لطلب المساعدة</v>
      </c>
      <c r="O28" s="21" t="str">
        <f t="shared" si="8"/>
        <v>يبدو أن التوازن في قسم أنا مع عالمي ضائع منك بعض الشيء، حاول تطبيق الخطط المرفقة في الفصل الرابع من الكتاب لتقوية توازنك أو تواصل مع مرشد شخصي لطلب المساعدة</v>
      </c>
      <c r="P28" s="21" t="s">
        <v>211</v>
      </c>
    </row>
    <row r="29" spans="2:16">
      <c r="B29">
        <v>2.5</v>
      </c>
      <c r="C29" t="str">
        <f t="shared" si="3"/>
        <v/>
      </c>
      <c r="E29" s="21" t="str">
        <f>CONCATENATE("توازنك في الجانب ",E$3," جيد، بإمكانك الرجوع إلى الخطة المرفقة في صفحة  رقم ",E$2," لتحسين جانبك والوصول إلى المثالية ",E$3," استمر فيما أنت عليه")</f>
        <v>توازنك في الجانب الإيماني جيد، بإمكانك الرجوع إلى الخطة المرفقة في صفحة  رقم  لتحسين جانبك والوصول إلى المثالية الإيماني استمر فيما أنت عليه</v>
      </c>
      <c r="F29" s="21" t="str">
        <f t="shared" ref="F29:L29" si="10">CONCATENATE("توازنك في الجانب ",F$3," جيد، بإمكانك الرجوع إلى الخطة المرفقة في صفحة  رقم ",F$2," لتحسين جانبك والوصول إلى المثالية ",F$3," استمر فيما أنت عليه")</f>
        <v>توازنك في الجانب النفسي جيد، بإمكانك الرجوع إلى الخطة المرفقة في صفحة  رقم  لتحسين جانبك والوصول إلى المثالية النفسي استمر فيما أنت عليه</v>
      </c>
      <c r="G29" s="21" t="str">
        <f t="shared" si="10"/>
        <v>توازنك في الجانب العلمي جيد، بإمكانك الرجوع إلى الخطة المرفقة في صفحة  رقم  لتحسين جانبك والوصول إلى المثالية العلمي استمر فيما أنت عليه</v>
      </c>
      <c r="H29" s="21" t="str">
        <f t="shared" si="10"/>
        <v>توازنك في الجانب الصحي جيد، بإمكانك الرجوع إلى الخطة المرفقة في صفحة  رقم  لتحسين جانبك والوصول إلى المثالية الصحي استمر فيما أنت عليه</v>
      </c>
      <c r="I29" s="21" t="str">
        <f t="shared" si="10"/>
        <v>توازنك في الجانب الأسري جيد، بإمكانك الرجوع إلى الخطة المرفقة في صفحة  رقم  لتحسين جانبك والوصول إلى المثالية الأسري استمر فيما أنت عليه</v>
      </c>
      <c r="J29" s="21" t="str">
        <f t="shared" si="10"/>
        <v>توازنك في الجانب الاجتماعي جيد، بإمكانك الرجوع إلى الخطة المرفقة في صفحة  رقم  لتحسين جانبك والوصول إلى المثالية الاجتماعي استمر فيما أنت عليه</v>
      </c>
      <c r="K29" s="21" t="str">
        <f t="shared" si="10"/>
        <v>توازنك في الجانب المهني جيد، بإمكانك الرجوع إلى الخطة المرفقة في صفحة  رقم  لتحسين جانبك والوصول إلى المثالية المهني استمر فيما أنت عليه</v>
      </c>
      <c r="L29" s="21" t="str">
        <f t="shared" si="10"/>
        <v>توازنك في الجانب المالي جيد، بإمكانك الرجوع إلى الخطة المرفقة في صفحة  رقم  لتحسين جانبك والوصول إلى المثالية المالي استمر فيما أنت عليه</v>
      </c>
      <c r="M29" s="21" t="str">
        <f>CONCATENATE("يبدو أن التوازن في قسم ",M$3," جيد عندك، حاول مراجعة طرق تقوية القسم المذكورة في الفصل الثاني لتحسين توازنك")</f>
        <v>يبدو أن التوازن في قسم أنا مع ذاتي جيد عندك، حاول مراجعة طرق تقوية القسم المذكورة في الفصل الثاني لتحسين توازنك</v>
      </c>
      <c r="N29" s="21" t="str">
        <f t="shared" ref="N29:N38" si="11">CONCATENATE("يبدو أن التوازن في قسم ",N$3," جيد عندك، حاول مراجعة طرق تقوية القسم المذكورة في الفصل الثالث لتحسين توازنك")</f>
        <v>يبدو أن التوازن في قسم أنا مع محيطي جيد عندك، حاول مراجعة طرق تقوية القسم المذكورة في الفصل الثالث لتحسين توازنك</v>
      </c>
      <c r="O29" s="21" t="str">
        <f t="shared" ref="O29:O38" si="12">CONCATENATE("يبدو أن التوازن في قسم ",O$3," جيد عندك، حاول مراجعة طرق تقوية القسم المذكورة في الفصل الرابع لتحسين توازنك")</f>
        <v>يبدو أن التوازن في قسم أنا مع عالمي جيد عندك، حاول مراجعة طرق تقوية القسم المذكورة في الفصل الرابع لتحسين توازنك</v>
      </c>
      <c r="P29" s="21" t="s">
        <v>212</v>
      </c>
    </row>
    <row r="30" spans="2:16">
      <c r="B30">
        <v>2.6</v>
      </c>
      <c r="C30" t="str">
        <f t="shared" si="3"/>
        <v/>
      </c>
      <c r="E30" s="21" t="str">
        <f t="shared" ref="E30:L38" si="13">CONCATENATE("توازنك في الجانب ",E$3," جيد، بإمكانك الرجوع إلى الخطة المرفقة في صفحة  رقم ",E$2," لتحسين جانبك والوصول إلى المثالية ",E$3," استمر فيما أنت عليه")</f>
        <v>توازنك في الجانب الإيماني جيد، بإمكانك الرجوع إلى الخطة المرفقة في صفحة  رقم  لتحسين جانبك والوصول إلى المثالية الإيماني استمر فيما أنت عليه</v>
      </c>
      <c r="F30" s="21" t="str">
        <f t="shared" si="13"/>
        <v>توازنك في الجانب النفسي جيد، بإمكانك الرجوع إلى الخطة المرفقة في صفحة  رقم  لتحسين جانبك والوصول إلى المثالية النفسي استمر فيما أنت عليه</v>
      </c>
      <c r="G30" s="21" t="str">
        <f t="shared" si="13"/>
        <v>توازنك في الجانب العلمي جيد، بإمكانك الرجوع إلى الخطة المرفقة في صفحة  رقم  لتحسين جانبك والوصول إلى المثالية العلمي استمر فيما أنت عليه</v>
      </c>
      <c r="H30" s="21" t="str">
        <f t="shared" si="13"/>
        <v>توازنك في الجانب الصحي جيد، بإمكانك الرجوع إلى الخطة المرفقة في صفحة  رقم  لتحسين جانبك والوصول إلى المثالية الصحي استمر فيما أنت عليه</v>
      </c>
      <c r="I30" s="21" t="str">
        <f t="shared" si="13"/>
        <v>توازنك في الجانب الأسري جيد، بإمكانك الرجوع إلى الخطة المرفقة في صفحة  رقم  لتحسين جانبك والوصول إلى المثالية الأسري استمر فيما أنت عليه</v>
      </c>
      <c r="J30" s="21" t="str">
        <f t="shared" si="13"/>
        <v>توازنك في الجانب الاجتماعي جيد، بإمكانك الرجوع إلى الخطة المرفقة في صفحة  رقم  لتحسين جانبك والوصول إلى المثالية الاجتماعي استمر فيما أنت عليه</v>
      </c>
      <c r="K30" s="21" t="str">
        <f t="shared" si="13"/>
        <v>توازنك في الجانب المهني جيد، بإمكانك الرجوع إلى الخطة المرفقة في صفحة  رقم  لتحسين جانبك والوصول إلى المثالية المهني استمر فيما أنت عليه</v>
      </c>
      <c r="L30" s="21" t="str">
        <f t="shared" si="13"/>
        <v>توازنك في الجانب المالي جيد، بإمكانك الرجوع إلى الخطة المرفقة في صفحة  رقم  لتحسين جانبك والوصول إلى المثالية المالي استمر فيما أنت عليه</v>
      </c>
      <c r="M30" s="21" t="str">
        <f t="shared" ref="M30:M38" si="14">CONCATENATE("يبدو أن التوازن في قسم ",M$3," جيد عندك، حاول مراجعة طرق تقوية القسم المذكورة في الفصل الثاني لتحسين توازنك")</f>
        <v>يبدو أن التوازن في قسم أنا مع ذاتي جيد عندك، حاول مراجعة طرق تقوية القسم المذكورة في الفصل الثاني لتحسين توازنك</v>
      </c>
      <c r="N30" s="21" t="str">
        <f t="shared" si="11"/>
        <v>يبدو أن التوازن في قسم أنا مع محيطي جيد عندك، حاول مراجعة طرق تقوية القسم المذكورة في الفصل الثالث لتحسين توازنك</v>
      </c>
      <c r="O30" s="21" t="str">
        <f t="shared" si="12"/>
        <v>يبدو أن التوازن في قسم أنا مع عالمي جيد عندك، حاول مراجعة طرق تقوية القسم المذكورة في الفصل الرابع لتحسين توازنك</v>
      </c>
      <c r="P30" s="21" t="s">
        <v>212</v>
      </c>
    </row>
    <row r="31" spans="2:16">
      <c r="B31">
        <v>2.7</v>
      </c>
      <c r="C31" t="str">
        <f t="shared" si="3"/>
        <v/>
      </c>
      <c r="E31" s="21" t="str">
        <f t="shared" si="13"/>
        <v>توازنك في الجانب الإيماني جيد، بإمكانك الرجوع إلى الخطة المرفقة في صفحة  رقم  لتحسين جانبك والوصول إلى المثالية الإيماني استمر فيما أنت عليه</v>
      </c>
      <c r="F31" s="21" t="str">
        <f t="shared" si="13"/>
        <v>توازنك في الجانب النفسي جيد، بإمكانك الرجوع إلى الخطة المرفقة في صفحة  رقم  لتحسين جانبك والوصول إلى المثالية النفسي استمر فيما أنت عليه</v>
      </c>
      <c r="G31" s="21" t="str">
        <f t="shared" si="13"/>
        <v>توازنك في الجانب العلمي جيد، بإمكانك الرجوع إلى الخطة المرفقة في صفحة  رقم  لتحسين جانبك والوصول إلى المثالية العلمي استمر فيما أنت عليه</v>
      </c>
      <c r="H31" s="21" t="str">
        <f t="shared" si="13"/>
        <v>توازنك في الجانب الصحي جيد، بإمكانك الرجوع إلى الخطة المرفقة في صفحة  رقم  لتحسين جانبك والوصول إلى المثالية الصحي استمر فيما أنت عليه</v>
      </c>
      <c r="I31" s="21" t="str">
        <f t="shared" si="13"/>
        <v>توازنك في الجانب الأسري جيد، بإمكانك الرجوع إلى الخطة المرفقة في صفحة  رقم  لتحسين جانبك والوصول إلى المثالية الأسري استمر فيما أنت عليه</v>
      </c>
      <c r="J31" s="21" t="str">
        <f t="shared" si="13"/>
        <v>توازنك في الجانب الاجتماعي جيد، بإمكانك الرجوع إلى الخطة المرفقة في صفحة  رقم  لتحسين جانبك والوصول إلى المثالية الاجتماعي استمر فيما أنت عليه</v>
      </c>
      <c r="K31" s="21" t="str">
        <f t="shared" si="13"/>
        <v>توازنك في الجانب المهني جيد، بإمكانك الرجوع إلى الخطة المرفقة في صفحة  رقم  لتحسين جانبك والوصول إلى المثالية المهني استمر فيما أنت عليه</v>
      </c>
      <c r="L31" s="21" t="str">
        <f t="shared" si="13"/>
        <v>توازنك في الجانب المالي جيد، بإمكانك الرجوع إلى الخطة المرفقة في صفحة  رقم  لتحسين جانبك والوصول إلى المثالية المالي استمر فيما أنت عليه</v>
      </c>
      <c r="M31" s="21" t="str">
        <f t="shared" si="14"/>
        <v>يبدو أن التوازن في قسم أنا مع ذاتي جيد عندك، حاول مراجعة طرق تقوية القسم المذكورة في الفصل الثاني لتحسين توازنك</v>
      </c>
      <c r="N31" s="21" t="str">
        <f t="shared" si="11"/>
        <v>يبدو أن التوازن في قسم أنا مع محيطي جيد عندك، حاول مراجعة طرق تقوية القسم المذكورة في الفصل الثالث لتحسين توازنك</v>
      </c>
      <c r="O31" s="21" t="str">
        <f t="shared" si="12"/>
        <v>يبدو أن التوازن في قسم أنا مع عالمي جيد عندك، حاول مراجعة طرق تقوية القسم المذكورة في الفصل الرابع لتحسين توازنك</v>
      </c>
      <c r="P31" s="21" t="s">
        <v>212</v>
      </c>
    </row>
    <row r="32" spans="2:16">
      <c r="B32">
        <v>2.8</v>
      </c>
      <c r="C32" t="str">
        <f t="shared" si="3"/>
        <v/>
      </c>
      <c r="E32" s="21" t="str">
        <f t="shared" si="13"/>
        <v>توازنك في الجانب الإيماني جيد، بإمكانك الرجوع إلى الخطة المرفقة في صفحة  رقم  لتحسين جانبك والوصول إلى المثالية الإيماني استمر فيما أنت عليه</v>
      </c>
      <c r="F32" s="21" t="str">
        <f t="shared" si="13"/>
        <v>توازنك في الجانب النفسي جيد، بإمكانك الرجوع إلى الخطة المرفقة في صفحة  رقم  لتحسين جانبك والوصول إلى المثالية النفسي استمر فيما أنت عليه</v>
      </c>
      <c r="G32" s="21" t="str">
        <f t="shared" si="13"/>
        <v>توازنك في الجانب العلمي جيد، بإمكانك الرجوع إلى الخطة المرفقة في صفحة  رقم  لتحسين جانبك والوصول إلى المثالية العلمي استمر فيما أنت عليه</v>
      </c>
      <c r="H32" s="21" t="str">
        <f t="shared" si="13"/>
        <v>توازنك في الجانب الصحي جيد، بإمكانك الرجوع إلى الخطة المرفقة في صفحة  رقم  لتحسين جانبك والوصول إلى المثالية الصحي استمر فيما أنت عليه</v>
      </c>
      <c r="I32" s="21" t="str">
        <f t="shared" si="13"/>
        <v>توازنك في الجانب الأسري جيد، بإمكانك الرجوع إلى الخطة المرفقة في صفحة  رقم  لتحسين جانبك والوصول إلى المثالية الأسري استمر فيما أنت عليه</v>
      </c>
      <c r="J32" s="21" t="str">
        <f t="shared" si="13"/>
        <v>توازنك في الجانب الاجتماعي جيد، بإمكانك الرجوع إلى الخطة المرفقة في صفحة  رقم  لتحسين جانبك والوصول إلى المثالية الاجتماعي استمر فيما أنت عليه</v>
      </c>
      <c r="K32" s="21" t="str">
        <f t="shared" si="13"/>
        <v>توازنك في الجانب المهني جيد، بإمكانك الرجوع إلى الخطة المرفقة في صفحة  رقم  لتحسين جانبك والوصول إلى المثالية المهني استمر فيما أنت عليه</v>
      </c>
      <c r="L32" s="21" t="str">
        <f t="shared" si="13"/>
        <v>توازنك في الجانب المالي جيد، بإمكانك الرجوع إلى الخطة المرفقة في صفحة  رقم  لتحسين جانبك والوصول إلى المثالية المالي استمر فيما أنت عليه</v>
      </c>
      <c r="M32" s="21" t="str">
        <f t="shared" si="14"/>
        <v>يبدو أن التوازن في قسم أنا مع ذاتي جيد عندك، حاول مراجعة طرق تقوية القسم المذكورة في الفصل الثاني لتحسين توازنك</v>
      </c>
      <c r="N32" s="21" t="str">
        <f t="shared" si="11"/>
        <v>يبدو أن التوازن في قسم أنا مع محيطي جيد عندك، حاول مراجعة طرق تقوية القسم المذكورة في الفصل الثالث لتحسين توازنك</v>
      </c>
      <c r="O32" s="21" t="str">
        <f t="shared" si="12"/>
        <v>يبدو أن التوازن في قسم أنا مع عالمي جيد عندك، حاول مراجعة طرق تقوية القسم المذكورة في الفصل الرابع لتحسين توازنك</v>
      </c>
      <c r="P32" s="21" t="s">
        <v>212</v>
      </c>
    </row>
    <row r="33" spans="2:16">
      <c r="B33">
        <v>2.9</v>
      </c>
      <c r="C33" t="str">
        <f t="shared" si="3"/>
        <v/>
      </c>
      <c r="E33" s="21" t="str">
        <f t="shared" si="13"/>
        <v>توازنك في الجانب الإيماني جيد، بإمكانك الرجوع إلى الخطة المرفقة في صفحة  رقم  لتحسين جانبك والوصول إلى المثالية الإيماني استمر فيما أنت عليه</v>
      </c>
      <c r="F33" s="21" t="str">
        <f t="shared" si="13"/>
        <v>توازنك في الجانب النفسي جيد، بإمكانك الرجوع إلى الخطة المرفقة في صفحة  رقم  لتحسين جانبك والوصول إلى المثالية النفسي استمر فيما أنت عليه</v>
      </c>
      <c r="G33" s="21" t="str">
        <f t="shared" si="13"/>
        <v>توازنك في الجانب العلمي جيد، بإمكانك الرجوع إلى الخطة المرفقة في صفحة  رقم  لتحسين جانبك والوصول إلى المثالية العلمي استمر فيما أنت عليه</v>
      </c>
      <c r="H33" s="21" t="str">
        <f t="shared" si="13"/>
        <v>توازنك في الجانب الصحي جيد، بإمكانك الرجوع إلى الخطة المرفقة في صفحة  رقم  لتحسين جانبك والوصول إلى المثالية الصحي استمر فيما أنت عليه</v>
      </c>
      <c r="I33" s="21" t="str">
        <f t="shared" si="13"/>
        <v>توازنك في الجانب الأسري جيد، بإمكانك الرجوع إلى الخطة المرفقة في صفحة  رقم  لتحسين جانبك والوصول إلى المثالية الأسري استمر فيما أنت عليه</v>
      </c>
      <c r="J33" s="21" t="str">
        <f t="shared" si="13"/>
        <v>توازنك في الجانب الاجتماعي جيد، بإمكانك الرجوع إلى الخطة المرفقة في صفحة  رقم  لتحسين جانبك والوصول إلى المثالية الاجتماعي استمر فيما أنت عليه</v>
      </c>
      <c r="K33" s="21" t="str">
        <f t="shared" si="13"/>
        <v>توازنك في الجانب المهني جيد، بإمكانك الرجوع إلى الخطة المرفقة في صفحة  رقم  لتحسين جانبك والوصول إلى المثالية المهني استمر فيما أنت عليه</v>
      </c>
      <c r="L33" s="21" t="str">
        <f t="shared" si="13"/>
        <v>توازنك في الجانب المالي جيد، بإمكانك الرجوع إلى الخطة المرفقة في صفحة  رقم  لتحسين جانبك والوصول إلى المثالية المالي استمر فيما أنت عليه</v>
      </c>
      <c r="M33" s="21" t="str">
        <f t="shared" si="14"/>
        <v>يبدو أن التوازن في قسم أنا مع ذاتي جيد عندك، حاول مراجعة طرق تقوية القسم المذكورة في الفصل الثاني لتحسين توازنك</v>
      </c>
      <c r="N33" s="21" t="str">
        <f t="shared" si="11"/>
        <v>يبدو أن التوازن في قسم أنا مع محيطي جيد عندك، حاول مراجعة طرق تقوية القسم المذكورة في الفصل الثالث لتحسين توازنك</v>
      </c>
      <c r="O33" s="21" t="str">
        <f t="shared" si="12"/>
        <v>يبدو أن التوازن في قسم أنا مع عالمي جيد عندك، حاول مراجعة طرق تقوية القسم المذكورة في الفصل الرابع لتحسين توازنك</v>
      </c>
      <c r="P33" s="21" t="s">
        <v>212</v>
      </c>
    </row>
    <row r="34" spans="2:16">
      <c r="B34">
        <v>3</v>
      </c>
      <c r="C34" t="str">
        <f t="shared" si="3"/>
        <v/>
      </c>
      <c r="E34" s="21" t="str">
        <f t="shared" si="13"/>
        <v>توازنك في الجانب الإيماني جيد، بإمكانك الرجوع إلى الخطة المرفقة في صفحة  رقم  لتحسين جانبك والوصول إلى المثالية الإيماني استمر فيما أنت عليه</v>
      </c>
      <c r="F34" s="21" t="str">
        <f t="shared" si="13"/>
        <v>توازنك في الجانب النفسي جيد، بإمكانك الرجوع إلى الخطة المرفقة في صفحة  رقم  لتحسين جانبك والوصول إلى المثالية النفسي استمر فيما أنت عليه</v>
      </c>
      <c r="G34" s="21" t="str">
        <f t="shared" si="13"/>
        <v>توازنك في الجانب العلمي جيد، بإمكانك الرجوع إلى الخطة المرفقة في صفحة  رقم  لتحسين جانبك والوصول إلى المثالية العلمي استمر فيما أنت عليه</v>
      </c>
      <c r="H34" s="21" t="str">
        <f t="shared" si="13"/>
        <v>توازنك في الجانب الصحي جيد، بإمكانك الرجوع إلى الخطة المرفقة في صفحة  رقم  لتحسين جانبك والوصول إلى المثالية الصحي استمر فيما أنت عليه</v>
      </c>
      <c r="I34" s="21" t="str">
        <f t="shared" si="13"/>
        <v>توازنك في الجانب الأسري جيد، بإمكانك الرجوع إلى الخطة المرفقة في صفحة  رقم  لتحسين جانبك والوصول إلى المثالية الأسري استمر فيما أنت عليه</v>
      </c>
      <c r="J34" s="21" t="str">
        <f t="shared" si="13"/>
        <v>توازنك في الجانب الاجتماعي جيد، بإمكانك الرجوع إلى الخطة المرفقة في صفحة  رقم  لتحسين جانبك والوصول إلى المثالية الاجتماعي استمر فيما أنت عليه</v>
      </c>
      <c r="K34" s="21" t="str">
        <f t="shared" si="13"/>
        <v>توازنك في الجانب المهني جيد، بإمكانك الرجوع إلى الخطة المرفقة في صفحة  رقم  لتحسين جانبك والوصول إلى المثالية المهني استمر فيما أنت عليه</v>
      </c>
      <c r="L34" s="21" t="str">
        <f t="shared" si="13"/>
        <v>توازنك في الجانب المالي جيد، بإمكانك الرجوع إلى الخطة المرفقة في صفحة  رقم  لتحسين جانبك والوصول إلى المثالية المالي استمر فيما أنت عليه</v>
      </c>
      <c r="M34" s="21" t="str">
        <f t="shared" si="14"/>
        <v>يبدو أن التوازن في قسم أنا مع ذاتي جيد عندك، حاول مراجعة طرق تقوية القسم المذكورة في الفصل الثاني لتحسين توازنك</v>
      </c>
      <c r="N34" s="21" t="str">
        <f t="shared" si="11"/>
        <v>يبدو أن التوازن في قسم أنا مع محيطي جيد عندك، حاول مراجعة طرق تقوية القسم المذكورة في الفصل الثالث لتحسين توازنك</v>
      </c>
      <c r="O34" s="21" t="str">
        <f t="shared" si="12"/>
        <v>يبدو أن التوازن في قسم أنا مع عالمي جيد عندك، حاول مراجعة طرق تقوية القسم المذكورة في الفصل الرابع لتحسين توازنك</v>
      </c>
      <c r="P34" s="21" t="s">
        <v>212</v>
      </c>
    </row>
    <row r="35" spans="2:16">
      <c r="B35">
        <v>3.1</v>
      </c>
      <c r="C35" t="str">
        <f t="shared" si="3"/>
        <v/>
      </c>
      <c r="E35" s="21" t="str">
        <f t="shared" si="13"/>
        <v>توازنك في الجانب الإيماني جيد، بإمكانك الرجوع إلى الخطة المرفقة في صفحة  رقم  لتحسين جانبك والوصول إلى المثالية الإيماني استمر فيما أنت عليه</v>
      </c>
      <c r="F35" s="21" t="str">
        <f t="shared" si="13"/>
        <v>توازنك في الجانب النفسي جيد، بإمكانك الرجوع إلى الخطة المرفقة في صفحة  رقم  لتحسين جانبك والوصول إلى المثالية النفسي استمر فيما أنت عليه</v>
      </c>
      <c r="G35" s="21" t="str">
        <f t="shared" si="13"/>
        <v>توازنك في الجانب العلمي جيد، بإمكانك الرجوع إلى الخطة المرفقة في صفحة  رقم  لتحسين جانبك والوصول إلى المثالية العلمي استمر فيما أنت عليه</v>
      </c>
      <c r="H35" s="21" t="str">
        <f t="shared" si="13"/>
        <v>توازنك في الجانب الصحي جيد، بإمكانك الرجوع إلى الخطة المرفقة في صفحة  رقم  لتحسين جانبك والوصول إلى المثالية الصحي استمر فيما أنت عليه</v>
      </c>
      <c r="I35" s="21" t="str">
        <f t="shared" si="13"/>
        <v>توازنك في الجانب الأسري جيد، بإمكانك الرجوع إلى الخطة المرفقة في صفحة  رقم  لتحسين جانبك والوصول إلى المثالية الأسري استمر فيما أنت عليه</v>
      </c>
      <c r="J35" s="21" t="str">
        <f t="shared" si="13"/>
        <v>توازنك في الجانب الاجتماعي جيد، بإمكانك الرجوع إلى الخطة المرفقة في صفحة  رقم  لتحسين جانبك والوصول إلى المثالية الاجتماعي استمر فيما أنت عليه</v>
      </c>
      <c r="K35" s="21" t="str">
        <f t="shared" si="13"/>
        <v>توازنك في الجانب المهني جيد، بإمكانك الرجوع إلى الخطة المرفقة في صفحة  رقم  لتحسين جانبك والوصول إلى المثالية المهني استمر فيما أنت عليه</v>
      </c>
      <c r="L35" s="21" t="str">
        <f t="shared" si="13"/>
        <v>توازنك في الجانب المالي جيد، بإمكانك الرجوع إلى الخطة المرفقة في صفحة  رقم  لتحسين جانبك والوصول إلى المثالية المالي استمر فيما أنت عليه</v>
      </c>
      <c r="M35" s="21" t="str">
        <f t="shared" si="14"/>
        <v>يبدو أن التوازن في قسم أنا مع ذاتي جيد عندك، حاول مراجعة طرق تقوية القسم المذكورة في الفصل الثاني لتحسين توازنك</v>
      </c>
      <c r="N35" s="21" t="str">
        <f t="shared" si="11"/>
        <v>يبدو أن التوازن في قسم أنا مع محيطي جيد عندك، حاول مراجعة طرق تقوية القسم المذكورة في الفصل الثالث لتحسين توازنك</v>
      </c>
      <c r="O35" s="21" t="str">
        <f t="shared" si="12"/>
        <v>يبدو أن التوازن في قسم أنا مع عالمي جيد عندك، حاول مراجعة طرق تقوية القسم المذكورة في الفصل الرابع لتحسين توازنك</v>
      </c>
      <c r="P35" s="21" t="s">
        <v>212</v>
      </c>
    </row>
    <row r="36" spans="2:16">
      <c r="B36">
        <v>3.2</v>
      </c>
      <c r="C36" t="str">
        <f t="shared" si="3"/>
        <v/>
      </c>
      <c r="E36" s="21" t="str">
        <f t="shared" si="13"/>
        <v>توازنك في الجانب الإيماني جيد، بإمكانك الرجوع إلى الخطة المرفقة في صفحة  رقم  لتحسين جانبك والوصول إلى المثالية الإيماني استمر فيما أنت عليه</v>
      </c>
      <c r="F36" s="21" t="str">
        <f t="shared" si="13"/>
        <v>توازنك في الجانب النفسي جيد، بإمكانك الرجوع إلى الخطة المرفقة في صفحة  رقم  لتحسين جانبك والوصول إلى المثالية النفسي استمر فيما أنت عليه</v>
      </c>
      <c r="G36" s="21" t="str">
        <f t="shared" si="13"/>
        <v>توازنك في الجانب العلمي جيد، بإمكانك الرجوع إلى الخطة المرفقة في صفحة  رقم  لتحسين جانبك والوصول إلى المثالية العلمي استمر فيما أنت عليه</v>
      </c>
      <c r="H36" s="21" t="str">
        <f t="shared" si="13"/>
        <v>توازنك في الجانب الصحي جيد، بإمكانك الرجوع إلى الخطة المرفقة في صفحة  رقم  لتحسين جانبك والوصول إلى المثالية الصحي استمر فيما أنت عليه</v>
      </c>
      <c r="I36" s="21" t="str">
        <f t="shared" si="13"/>
        <v>توازنك في الجانب الأسري جيد، بإمكانك الرجوع إلى الخطة المرفقة في صفحة  رقم  لتحسين جانبك والوصول إلى المثالية الأسري استمر فيما أنت عليه</v>
      </c>
      <c r="J36" s="21" t="str">
        <f t="shared" si="13"/>
        <v>توازنك في الجانب الاجتماعي جيد، بإمكانك الرجوع إلى الخطة المرفقة في صفحة  رقم  لتحسين جانبك والوصول إلى المثالية الاجتماعي استمر فيما أنت عليه</v>
      </c>
      <c r="K36" s="21" t="str">
        <f t="shared" si="13"/>
        <v>توازنك في الجانب المهني جيد، بإمكانك الرجوع إلى الخطة المرفقة في صفحة  رقم  لتحسين جانبك والوصول إلى المثالية المهني استمر فيما أنت عليه</v>
      </c>
      <c r="L36" s="21" t="str">
        <f t="shared" si="13"/>
        <v>توازنك في الجانب المالي جيد، بإمكانك الرجوع إلى الخطة المرفقة في صفحة  رقم  لتحسين جانبك والوصول إلى المثالية المالي استمر فيما أنت عليه</v>
      </c>
      <c r="M36" s="21" t="str">
        <f t="shared" si="14"/>
        <v>يبدو أن التوازن في قسم أنا مع ذاتي جيد عندك، حاول مراجعة طرق تقوية القسم المذكورة في الفصل الثاني لتحسين توازنك</v>
      </c>
      <c r="N36" s="21" t="str">
        <f t="shared" si="11"/>
        <v>يبدو أن التوازن في قسم أنا مع محيطي جيد عندك، حاول مراجعة طرق تقوية القسم المذكورة في الفصل الثالث لتحسين توازنك</v>
      </c>
      <c r="O36" s="21" t="str">
        <f t="shared" si="12"/>
        <v>يبدو أن التوازن في قسم أنا مع عالمي جيد عندك، حاول مراجعة طرق تقوية القسم المذكورة في الفصل الرابع لتحسين توازنك</v>
      </c>
      <c r="P36" s="21" t="s">
        <v>212</v>
      </c>
    </row>
    <row r="37" spans="2:16">
      <c r="B37">
        <v>3.3</v>
      </c>
      <c r="C37" t="str">
        <f t="shared" si="3"/>
        <v/>
      </c>
      <c r="E37" s="21" t="str">
        <f t="shared" si="13"/>
        <v>توازنك في الجانب الإيماني جيد، بإمكانك الرجوع إلى الخطة المرفقة في صفحة  رقم  لتحسين جانبك والوصول إلى المثالية الإيماني استمر فيما أنت عليه</v>
      </c>
      <c r="F37" s="21" t="str">
        <f t="shared" si="13"/>
        <v>توازنك في الجانب النفسي جيد، بإمكانك الرجوع إلى الخطة المرفقة في صفحة  رقم  لتحسين جانبك والوصول إلى المثالية النفسي استمر فيما أنت عليه</v>
      </c>
      <c r="G37" s="21" t="str">
        <f t="shared" si="13"/>
        <v>توازنك في الجانب العلمي جيد، بإمكانك الرجوع إلى الخطة المرفقة في صفحة  رقم  لتحسين جانبك والوصول إلى المثالية العلمي استمر فيما أنت عليه</v>
      </c>
      <c r="H37" s="21" t="str">
        <f t="shared" si="13"/>
        <v>توازنك في الجانب الصحي جيد، بإمكانك الرجوع إلى الخطة المرفقة في صفحة  رقم  لتحسين جانبك والوصول إلى المثالية الصحي استمر فيما أنت عليه</v>
      </c>
      <c r="I37" s="21" t="str">
        <f t="shared" si="13"/>
        <v>توازنك في الجانب الأسري جيد، بإمكانك الرجوع إلى الخطة المرفقة في صفحة  رقم  لتحسين جانبك والوصول إلى المثالية الأسري استمر فيما أنت عليه</v>
      </c>
      <c r="J37" s="21" t="str">
        <f t="shared" si="13"/>
        <v>توازنك في الجانب الاجتماعي جيد، بإمكانك الرجوع إلى الخطة المرفقة في صفحة  رقم  لتحسين جانبك والوصول إلى المثالية الاجتماعي استمر فيما أنت عليه</v>
      </c>
      <c r="K37" s="21" t="str">
        <f t="shared" si="13"/>
        <v>توازنك في الجانب المهني جيد، بإمكانك الرجوع إلى الخطة المرفقة في صفحة  رقم  لتحسين جانبك والوصول إلى المثالية المهني استمر فيما أنت عليه</v>
      </c>
      <c r="L37" s="21" t="str">
        <f t="shared" si="13"/>
        <v>توازنك في الجانب المالي جيد، بإمكانك الرجوع إلى الخطة المرفقة في صفحة  رقم  لتحسين جانبك والوصول إلى المثالية المالي استمر فيما أنت عليه</v>
      </c>
      <c r="M37" s="21" t="str">
        <f t="shared" si="14"/>
        <v>يبدو أن التوازن في قسم أنا مع ذاتي جيد عندك، حاول مراجعة طرق تقوية القسم المذكورة في الفصل الثاني لتحسين توازنك</v>
      </c>
      <c r="N37" s="21" t="str">
        <f t="shared" si="11"/>
        <v>يبدو أن التوازن في قسم أنا مع محيطي جيد عندك، حاول مراجعة طرق تقوية القسم المذكورة في الفصل الثالث لتحسين توازنك</v>
      </c>
      <c r="O37" s="21" t="str">
        <f t="shared" si="12"/>
        <v>يبدو أن التوازن في قسم أنا مع عالمي جيد عندك، حاول مراجعة طرق تقوية القسم المذكورة في الفصل الرابع لتحسين توازنك</v>
      </c>
      <c r="P37" s="21" t="s">
        <v>212</v>
      </c>
    </row>
    <row r="38" spans="2:16">
      <c r="B38">
        <v>3.4</v>
      </c>
      <c r="C38" t="str">
        <f t="shared" si="3"/>
        <v/>
      </c>
      <c r="E38" s="21" t="str">
        <f t="shared" si="13"/>
        <v>توازنك في الجانب الإيماني جيد، بإمكانك الرجوع إلى الخطة المرفقة في صفحة  رقم  لتحسين جانبك والوصول إلى المثالية الإيماني استمر فيما أنت عليه</v>
      </c>
      <c r="F38" s="21" t="str">
        <f t="shared" si="13"/>
        <v>توازنك في الجانب النفسي جيد، بإمكانك الرجوع إلى الخطة المرفقة في صفحة  رقم  لتحسين جانبك والوصول إلى المثالية النفسي استمر فيما أنت عليه</v>
      </c>
      <c r="G38" s="21" t="str">
        <f t="shared" si="13"/>
        <v>توازنك في الجانب العلمي جيد، بإمكانك الرجوع إلى الخطة المرفقة في صفحة  رقم  لتحسين جانبك والوصول إلى المثالية العلمي استمر فيما أنت عليه</v>
      </c>
      <c r="H38" s="21" t="str">
        <f t="shared" si="13"/>
        <v>توازنك في الجانب الصحي جيد، بإمكانك الرجوع إلى الخطة المرفقة في صفحة  رقم  لتحسين جانبك والوصول إلى المثالية الصحي استمر فيما أنت عليه</v>
      </c>
      <c r="I38" s="21" t="str">
        <f t="shared" si="13"/>
        <v>توازنك في الجانب الأسري جيد، بإمكانك الرجوع إلى الخطة المرفقة في صفحة  رقم  لتحسين جانبك والوصول إلى المثالية الأسري استمر فيما أنت عليه</v>
      </c>
      <c r="J38" s="21" t="str">
        <f t="shared" si="13"/>
        <v>توازنك في الجانب الاجتماعي جيد، بإمكانك الرجوع إلى الخطة المرفقة في صفحة  رقم  لتحسين جانبك والوصول إلى المثالية الاجتماعي استمر فيما أنت عليه</v>
      </c>
      <c r="K38" s="21" t="str">
        <f t="shared" si="13"/>
        <v>توازنك في الجانب المهني جيد، بإمكانك الرجوع إلى الخطة المرفقة في صفحة  رقم  لتحسين جانبك والوصول إلى المثالية المهني استمر فيما أنت عليه</v>
      </c>
      <c r="L38" s="21" t="str">
        <f t="shared" si="13"/>
        <v>توازنك في الجانب المالي جيد، بإمكانك الرجوع إلى الخطة المرفقة في صفحة  رقم  لتحسين جانبك والوصول إلى المثالية المالي استمر فيما أنت عليه</v>
      </c>
      <c r="M38" s="21" t="str">
        <f t="shared" si="14"/>
        <v>يبدو أن التوازن في قسم أنا مع ذاتي جيد عندك، حاول مراجعة طرق تقوية القسم المذكورة في الفصل الثاني لتحسين توازنك</v>
      </c>
      <c r="N38" s="21" t="str">
        <f t="shared" si="11"/>
        <v>يبدو أن التوازن في قسم أنا مع محيطي جيد عندك، حاول مراجعة طرق تقوية القسم المذكورة في الفصل الثالث لتحسين توازنك</v>
      </c>
      <c r="O38" s="21" t="str">
        <f t="shared" si="12"/>
        <v>يبدو أن التوازن في قسم أنا مع عالمي جيد عندك، حاول مراجعة طرق تقوية القسم المذكورة في الفصل الرابع لتحسين توازنك</v>
      </c>
      <c r="P38" s="21" t="s">
        <v>212</v>
      </c>
    </row>
    <row r="39" spans="2:16">
      <c r="B39">
        <v>3.5</v>
      </c>
      <c r="C39" t="str">
        <f t="shared" si="3"/>
        <v/>
      </c>
      <c r="E39" s="21" t="str">
        <f>CONCATENATE("ممتاز، الجانب ",E$3," لديك فوق المتوسط، استمر على ما أنت عليه وستصل بإذن الله إلى الرضا والسعادة في الحياة")</f>
        <v>ممتاز، الجانب الإيماني لديك فوق المتوسط، استمر على ما أنت عليه وستصل بإذن الله إلى الرضا والسعادة في الحياة</v>
      </c>
      <c r="F39" s="21" t="str">
        <f t="shared" ref="F39:L39" si="15">CONCATENATE("ممتاز، الجانب ",F$3," لديك فوق المتوسط، استمر على ما أنت عليه وستصل بإذن الله إلى الرضا والسعادة في الحياة")</f>
        <v>ممتاز، الجانب النفسي لديك فوق المتوسط، استمر على ما أنت عليه وستصل بإذن الله إلى الرضا والسعادة في الحياة</v>
      </c>
      <c r="G39" s="21" t="str">
        <f t="shared" si="15"/>
        <v>ممتاز، الجانب العلمي لديك فوق المتوسط، استمر على ما أنت عليه وستصل بإذن الله إلى الرضا والسعادة في الحياة</v>
      </c>
      <c r="H39" s="21" t="str">
        <f t="shared" si="15"/>
        <v>ممتاز، الجانب الصحي لديك فوق المتوسط، استمر على ما أنت عليه وستصل بإذن الله إلى الرضا والسعادة في الحياة</v>
      </c>
      <c r="I39" s="21" t="str">
        <f t="shared" si="15"/>
        <v>ممتاز، الجانب الأسري لديك فوق المتوسط، استمر على ما أنت عليه وستصل بإذن الله إلى الرضا والسعادة في الحياة</v>
      </c>
      <c r="J39" s="21" t="str">
        <f t="shared" si="15"/>
        <v>ممتاز، الجانب الاجتماعي لديك فوق المتوسط، استمر على ما أنت عليه وستصل بإذن الله إلى الرضا والسعادة في الحياة</v>
      </c>
      <c r="K39" s="21" t="str">
        <f t="shared" si="15"/>
        <v>ممتاز، الجانب المهني لديك فوق المتوسط، استمر على ما أنت عليه وستصل بإذن الله إلى الرضا والسعادة في الحياة</v>
      </c>
      <c r="L39" s="21" t="str">
        <f t="shared" si="15"/>
        <v>ممتاز، الجانب المالي لديك فوق المتوسط، استمر على ما أنت عليه وستصل بإذن الله إلى الرضا والسعادة في الحياة</v>
      </c>
      <c r="M39" s="21" t="str">
        <f>CONCATENATE("ممتاز جدا، إن التوازن في قسم ",M$3," فوق المتوسط، وهذه علامة ممتازة، استمر وستصل بإذن الله إلى تحقيق الرضا والطمأنينة والسعادة")</f>
        <v>ممتاز جدا، إن التوازن في قسم أنا مع ذاتي فوق المتوسط، وهذه علامة ممتازة، استمر وستصل بإذن الله إلى تحقيق الرضا والطمأنينة والسعادة</v>
      </c>
      <c r="N39" s="21" t="str">
        <f t="shared" ref="N39:O39" si="16">CONCATENATE("ممتاز جدا، إن التوازن في قسم ",N$3," فوق المتوسط، وهذه علامة ممتازة، استمر وستصل بإذن الله إلى تحقيق الرضا والطمأنينة والسعادة")</f>
        <v>ممتاز جدا، إن التوازن في قسم أنا مع محيطي فوق المتوسط، وهذه علامة ممتازة، استمر وستصل بإذن الله إلى تحقيق الرضا والطمأنينة والسعادة</v>
      </c>
      <c r="O39" s="21" t="str">
        <f t="shared" si="16"/>
        <v>ممتاز جدا، إن التوازن في قسم أنا مع عالمي فوق المتوسط، وهذه علامة ممتازة، استمر وستصل بإذن الله إلى تحقيق الرضا والطمأنينة والسعادة</v>
      </c>
      <c r="P39" s="21" t="s">
        <v>213</v>
      </c>
    </row>
    <row r="40" spans="2:16">
      <c r="B40">
        <v>3.6</v>
      </c>
      <c r="C40" t="str">
        <f t="shared" si="3"/>
        <v/>
      </c>
      <c r="E40" s="21" t="str">
        <f t="shared" ref="E40:L48" si="17">CONCATENATE("ممتاز، الجانب ",E$3," لديك فوق المتوسط، استمر على ما أنت عليه وستصل بإذن الله إلى الرضا والسعادة في الحياة")</f>
        <v>ممتاز، الجانب الإيماني لديك فوق المتوسط، استمر على ما أنت عليه وستصل بإذن الله إلى الرضا والسعادة في الحياة</v>
      </c>
      <c r="F40" s="21" t="str">
        <f t="shared" si="17"/>
        <v>ممتاز، الجانب النفسي لديك فوق المتوسط، استمر على ما أنت عليه وستصل بإذن الله إلى الرضا والسعادة في الحياة</v>
      </c>
      <c r="G40" s="21" t="str">
        <f t="shared" si="17"/>
        <v>ممتاز، الجانب العلمي لديك فوق المتوسط، استمر على ما أنت عليه وستصل بإذن الله إلى الرضا والسعادة في الحياة</v>
      </c>
      <c r="H40" s="21" t="str">
        <f t="shared" si="17"/>
        <v>ممتاز، الجانب الصحي لديك فوق المتوسط، استمر على ما أنت عليه وستصل بإذن الله إلى الرضا والسعادة في الحياة</v>
      </c>
      <c r="I40" s="21" t="str">
        <f t="shared" si="17"/>
        <v>ممتاز، الجانب الأسري لديك فوق المتوسط، استمر على ما أنت عليه وستصل بإذن الله إلى الرضا والسعادة في الحياة</v>
      </c>
      <c r="J40" s="21" t="str">
        <f t="shared" si="17"/>
        <v>ممتاز، الجانب الاجتماعي لديك فوق المتوسط، استمر على ما أنت عليه وستصل بإذن الله إلى الرضا والسعادة في الحياة</v>
      </c>
      <c r="K40" s="21" t="str">
        <f t="shared" si="17"/>
        <v>ممتاز، الجانب المهني لديك فوق المتوسط، استمر على ما أنت عليه وستصل بإذن الله إلى الرضا والسعادة في الحياة</v>
      </c>
      <c r="L40" s="21" t="str">
        <f t="shared" si="17"/>
        <v>ممتاز، الجانب المالي لديك فوق المتوسط، استمر على ما أنت عليه وستصل بإذن الله إلى الرضا والسعادة في الحياة</v>
      </c>
      <c r="M40" s="21" t="str">
        <f t="shared" ref="M40:O48" si="18">CONCATENATE("ممتاز جدا، إن التوازن في قسم ",M$3," فوق المتوسط، وهذه علامة ممتازة، استمر وستصل بإذن الله إلى تحقيق الرضا والطمأنينة والسعادة")</f>
        <v>ممتاز جدا، إن التوازن في قسم أنا مع ذاتي فوق المتوسط، وهذه علامة ممتازة، استمر وستصل بإذن الله إلى تحقيق الرضا والطمأنينة والسعادة</v>
      </c>
      <c r="N40" s="21" t="str">
        <f t="shared" si="18"/>
        <v>ممتاز جدا، إن التوازن في قسم أنا مع محيطي فوق المتوسط، وهذه علامة ممتازة، استمر وستصل بإذن الله إلى تحقيق الرضا والطمأنينة والسعادة</v>
      </c>
      <c r="O40" s="21" t="str">
        <f t="shared" si="18"/>
        <v>ممتاز جدا، إن التوازن في قسم أنا مع عالمي فوق المتوسط، وهذه علامة ممتازة، استمر وستصل بإذن الله إلى تحقيق الرضا والطمأنينة والسعادة</v>
      </c>
      <c r="P40" s="21" t="s">
        <v>213</v>
      </c>
    </row>
    <row r="41" spans="2:16">
      <c r="B41">
        <v>3.7</v>
      </c>
      <c r="C41" t="str">
        <f t="shared" si="3"/>
        <v/>
      </c>
      <c r="E41" s="21" t="str">
        <f t="shared" si="17"/>
        <v>ممتاز، الجانب الإيماني لديك فوق المتوسط، استمر على ما أنت عليه وستصل بإذن الله إلى الرضا والسعادة في الحياة</v>
      </c>
      <c r="F41" s="21" t="str">
        <f t="shared" si="17"/>
        <v>ممتاز، الجانب النفسي لديك فوق المتوسط، استمر على ما أنت عليه وستصل بإذن الله إلى الرضا والسعادة في الحياة</v>
      </c>
      <c r="G41" s="21" t="str">
        <f t="shared" si="17"/>
        <v>ممتاز، الجانب العلمي لديك فوق المتوسط، استمر على ما أنت عليه وستصل بإذن الله إلى الرضا والسعادة في الحياة</v>
      </c>
      <c r="H41" s="21" t="str">
        <f t="shared" si="17"/>
        <v>ممتاز، الجانب الصحي لديك فوق المتوسط، استمر على ما أنت عليه وستصل بإذن الله إلى الرضا والسعادة في الحياة</v>
      </c>
      <c r="I41" s="21" t="str">
        <f t="shared" si="17"/>
        <v>ممتاز، الجانب الأسري لديك فوق المتوسط، استمر على ما أنت عليه وستصل بإذن الله إلى الرضا والسعادة في الحياة</v>
      </c>
      <c r="J41" s="21" t="str">
        <f t="shared" si="17"/>
        <v>ممتاز، الجانب الاجتماعي لديك فوق المتوسط، استمر على ما أنت عليه وستصل بإذن الله إلى الرضا والسعادة في الحياة</v>
      </c>
      <c r="K41" s="21" t="str">
        <f t="shared" si="17"/>
        <v>ممتاز، الجانب المهني لديك فوق المتوسط، استمر على ما أنت عليه وستصل بإذن الله إلى الرضا والسعادة في الحياة</v>
      </c>
      <c r="L41" s="21" t="str">
        <f t="shared" si="17"/>
        <v>ممتاز، الجانب المالي لديك فوق المتوسط، استمر على ما أنت عليه وستصل بإذن الله إلى الرضا والسعادة في الحياة</v>
      </c>
      <c r="M41" s="21" t="str">
        <f t="shared" si="18"/>
        <v>ممتاز جدا، إن التوازن في قسم أنا مع ذاتي فوق المتوسط، وهذه علامة ممتازة، استمر وستصل بإذن الله إلى تحقيق الرضا والطمأنينة والسعادة</v>
      </c>
      <c r="N41" s="21" t="str">
        <f t="shared" si="18"/>
        <v>ممتاز جدا، إن التوازن في قسم أنا مع محيطي فوق المتوسط، وهذه علامة ممتازة، استمر وستصل بإذن الله إلى تحقيق الرضا والطمأنينة والسعادة</v>
      </c>
      <c r="O41" s="21" t="str">
        <f t="shared" si="18"/>
        <v>ممتاز جدا، إن التوازن في قسم أنا مع عالمي فوق المتوسط، وهذه علامة ممتازة، استمر وستصل بإذن الله إلى تحقيق الرضا والطمأنينة والسعادة</v>
      </c>
      <c r="P41" s="21" t="s">
        <v>213</v>
      </c>
    </row>
    <row r="42" spans="2:16">
      <c r="B42">
        <v>3.8</v>
      </c>
      <c r="C42" t="str">
        <f t="shared" si="3"/>
        <v/>
      </c>
      <c r="E42" s="21" t="str">
        <f t="shared" si="17"/>
        <v>ممتاز، الجانب الإيماني لديك فوق المتوسط، استمر على ما أنت عليه وستصل بإذن الله إلى الرضا والسعادة في الحياة</v>
      </c>
      <c r="F42" s="21" t="str">
        <f t="shared" si="17"/>
        <v>ممتاز، الجانب النفسي لديك فوق المتوسط، استمر على ما أنت عليه وستصل بإذن الله إلى الرضا والسعادة في الحياة</v>
      </c>
      <c r="G42" s="21" t="str">
        <f t="shared" si="17"/>
        <v>ممتاز، الجانب العلمي لديك فوق المتوسط، استمر على ما أنت عليه وستصل بإذن الله إلى الرضا والسعادة في الحياة</v>
      </c>
      <c r="H42" s="21" t="str">
        <f t="shared" si="17"/>
        <v>ممتاز، الجانب الصحي لديك فوق المتوسط، استمر على ما أنت عليه وستصل بإذن الله إلى الرضا والسعادة في الحياة</v>
      </c>
      <c r="I42" s="21" t="str">
        <f t="shared" si="17"/>
        <v>ممتاز، الجانب الأسري لديك فوق المتوسط، استمر على ما أنت عليه وستصل بإذن الله إلى الرضا والسعادة في الحياة</v>
      </c>
      <c r="J42" s="21" t="str">
        <f t="shared" si="17"/>
        <v>ممتاز، الجانب الاجتماعي لديك فوق المتوسط، استمر على ما أنت عليه وستصل بإذن الله إلى الرضا والسعادة في الحياة</v>
      </c>
      <c r="K42" s="21" t="str">
        <f t="shared" si="17"/>
        <v>ممتاز، الجانب المهني لديك فوق المتوسط، استمر على ما أنت عليه وستصل بإذن الله إلى الرضا والسعادة في الحياة</v>
      </c>
      <c r="L42" s="21" t="str">
        <f t="shared" si="17"/>
        <v>ممتاز، الجانب المالي لديك فوق المتوسط، استمر على ما أنت عليه وستصل بإذن الله إلى الرضا والسعادة في الحياة</v>
      </c>
      <c r="M42" s="21" t="str">
        <f t="shared" si="18"/>
        <v>ممتاز جدا، إن التوازن في قسم أنا مع ذاتي فوق المتوسط، وهذه علامة ممتازة، استمر وستصل بإذن الله إلى تحقيق الرضا والطمأنينة والسعادة</v>
      </c>
      <c r="N42" s="21" t="str">
        <f t="shared" si="18"/>
        <v>ممتاز جدا، إن التوازن في قسم أنا مع محيطي فوق المتوسط، وهذه علامة ممتازة، استمر وستصل بإذن الله إلى تحقيق الرضا والطمأنينة والسعادة</v>
      </c>
      <c r="O42" s="21" t="str">
        <f t="shared" si="18"/>
        <v>ممتاز جدا، إن التوازن في قسم أنا مع عالمي فوق المتوسط، وهذه علامة ممتازة، استمر وستصل بإذن الله إلى تحقيق الرضا والطمأنينة والسعادة</v>
      </c>
      <c r="P42" s="21" t="s">
        <v>213</v>
      </c>
    </row>
    <row r="43" spans="2:16">
      <c r="B43">
        <v>3.9</v>
      </c>
      <c r="C43" t="str">
        <f t="shared" si="3"/>
        <v/>
      </c>
      <c r="E43" s="21" t="str">
        <f t="shared" si="17"/>
        <v>ممتاز، الجانب الإيماني لديك فوق المتوسط، استمر على ما أنت عليه وستصل بإذن الله إلى الرضا والسعادة في الحياة</v>
      </c>
      <c r="F43" s="21" t="str">
        <f t="shared" si="17"/>
        <v>ممتاز، الجانب النفسي لديك فوق المتوسط، استمر على ما أنت عليه وستصل بإذن الله إلى الرضا والسعادة في الحياة</v>
      </c>
      <c r="G43" s="21" t="str">
        <f t="shared" si="17"/>
        <v>ممتاز، الجانب العلمي لديك فوق المتوسط، استمر على ما أنت عليه وستصل بإذن الله إلى الرضا والسعادة في الحياة</v>
      </c>
      <c r="H43" s="21" t="str">
        <f t="shared" si="17"/>
        <v>ممتاز، الجانب الصحي لديك فوق المتوسط، استمر على ما أنت عليه وستصل بإذن الله إلى الرضا والسعادة في الحياة</v>
      </c>
      <c r="I43" s="21" t="str">
        <f t="shared" si="17"/>
        <v>ممتاز، الجانب الأسري لديك فوق المتوسط، استمر على ما أنت عليه وستصل بإذن الله إلى الرضا والسعادة في الحياة</v>
      </c>
      <c r="J43" s="21" t="str">
        <f t="shared" si="17"/>
        <v>ممتاز، الجانب الاجتماعي لديك فوق المتوسط، استمر على ما أنت عليه وستصل بإذن الله إلى الرضا والسعادة في الحياة</v>
      </c>
      <c r="K43" s="21" t="str">
        <f t="shared" si="17"/>
        <v>ممتاز، الجانب المهني لديك فوق المتوسط، استمر على ما أنت عليه وستصل بإذن الله إلى الرضا والسعادة في الحياة</v>
      </c>
      <c r="L43" s="21" t="str">
        <f t="shared" si="17"/>
        <v>ممتاز، الجانب المالي لديك فوق المتوسط، استمر على ما أنت عليه وستصل بإذن الله إلى الرضا والسعادة في الحياة</v>
      </c>
      <c r="M43" s="21" t="str">
        <f t="shared" si="18"/>
        <v>ممتاز جدا، إن التوازن في قسم أنا مع ذاتي فوق المتوسط، وهذه علامة ممتازة، استمر وستصل بإذن الله إلى تحقيق الرضا والطمأنينة والسعادة</v>
      </c>
      <c r="N43" s="21" t="str">
        <f t="shared" si="18"/>
        <v>ممتاز جدا، إن التوازن في قسم أنا مع محيطي فوق المتوسط، وهذه علامة ممتازة، استمر وستصل بإذن الله إلى تحقيق الرضا والطمأنينة والسعادة</v>
      </c>
      <c r="O43" s="21" t="str">
        <f t="shared" si="18"/>
        <v>ممتاز جدا، إن التوازن في قسم أنا مع عالمي فوق المتوسط، وهذه علامة ممتازة، استمر وستصل بإذن الله إلى تحقيق الرضا والطمأنينة والسعادة</v>
      </c>
      <c r="P43" s="21" t="s">
        <v>213</v>
      </c>
    </row>
    <row r="44" spans="2:16">
      <c r="B44">
        <v>4</v>
      </c>
      <c r="C44" t="str">
        <f t="shared" si="3"/>
        <v/>
      </c>
      <c r="E44" s="21" t="str">
        <f t="shared" si="17"/>
        <v>ممتاز، الجانب الإيماني لديك فوق المتوسط، استمر على ما أنت عليه وستصل بإذن الله إلى الرضا والسعادة في الحياة</v>
      </c>
      <c r="F44" s="21" t="str">
        <f t="shared" si="17"/>
        <v>ممتاز، الجانب النفسي لديك فوق المتوسط، استمر على ما أنت عليه وستصل بإذن الله إلى الرضا والسعادة في الحياة</v>
      </c>
      <c r="G44" s="21" t="str">
        <f t="shared" si="17"/>
        <v>ممتاز، الجانب العلمي لديك فوق المتوسط، استمر على ما أنت عليه وستصل بإذن الله إلى الرضا والسعادة في الحياة</v>
      </c>
      <c r="H44" s="21" t="str">
        <f t="shared" si="17"/>
        <v>ممتاز، الجانب الصحي لديك فوق المتوسط، استمر على ما أنت عليه وستصل بإذن الله إلى الرضا والسعادة في الحياة</v>
      </c>
      <c r="I44" s="21" t="str">
        <f t="shared" si="17"/>
        <v>ممتاز، الجانب الأسري لديك فوق المتوسط، استمر على ما أنت عليه وستصل بإذن الله إلى الرضا والسعادة في الحياة</v>
      </c>
      <c r="J44" s="21" t="str">
        <f t="shared" si="17"/>
        <v>ممتاز، الجانب الاجتماعي لديك فوق المتوسط، استمر على ما أنت عليه وستصل بإذن الله إلى الرضا والسعادة في الحياة</v>
      </c>
      <c r="K44" s="21" t="str">
        <f t="shared" si="17"/>
        <v>ممتاز، الجانب المهني لديك فوق المتوسط، استمر على ما أنت عليه وستصل بإذن الله إلى الرضا والسعادة في الحياة</v>
      </c>
      <c r="L44" s="21" t="str">
        <f t="shared" si="17"/>
        <v>ممتاز، الجانب المالي لديك فوق المتوسط، استمر على ما أنت عليه وستصل بإذن الله إلى الرضا والسعادة في الحياة</v>
      </c>
      <c r="M44" s="21" t="str">
        <f t="shared" si="18"/>
        <v>ممتاز جدا، إن التوازن في قسم أنا مع ذاتي فوق المتوسط، وهذه علامة ممتازة، استمر وستصل بإذن الله إلى تحقيق الرضا والطمأنينة والسعادة</v>
      </c>
      <c r="N44" s="21" t="str">
        <f t="shared" si="18"/>
        <v>ممتاز جدا، إن التوازن في قسم أنا مع محيطي فوق المتوسط، وهذه علامة ممتازة، استمر وستصل بإذن الله إلى تحقيق الرضا والطمأنينة والسعادة</v>
      </c>
      <c r="O44" s="21" t="str">
        <f t="shared" si="18"/>
        <v>ممتاز جدا، إن التوازن في قسم أنا مع عالمي فوق المتوسط، وهذه علامة ممتازة، استمر وستصل بإذن الله إلى تحقيق الرضا والطمأنينة والسعادة</v>
      </c>
      <c r="P44" s="21" t="s">
        <v>213</v>
      </c>
    </row>
    <row r="45" spans="2:16">
      <c r="B45">
        <v>4.0999999999999996</v>
      </c>
      <c r="C45" t="str">
        <f t="shared" si="3"/>
        <v/>
      </c>
      <c r="E45" s="21" t="str">
        <f t="shared" si="17"/>
        <v>ممتاز، الجانب الإيماني لديك فوق المتوسط، استمر على ما أنت عليه وستصل بإذن الله إلى الرضا والسعادة في الحياة</v>
      </c>
      <c r="F45" s="21" t="str">
        <f t="shared" si="17"/>
        <v>ممتاز، الجانب النفسي لديك فوق المتوسط، استمر على ما أنت عليه وستصل بإذن الله إلى الرضا والسعادة في الحياة</v>
      </c>
      <c r="G45" s="21" t="str">
        <f t="shared" si="17"/>
        <v>ممتاز، الجانب العلمي لديك فوق المتوسط، استمر على ما أنت عليه وستصل بإذن الله إلى الرضا والسعادة في الحياة</v>
      </c>
      <c r="H45" s="21" t="str">
        <f t="shared" si="17"/>
        <v>ممتاز، الجانب الصحي لديك فوق المتوسط، استمر على ما أنت عليه وستصل بإذن الله إلى الرضا والسعادة في الحياة</v>
      </c>
      <c r="I45" s="21" t="str">
        <f t="shared" si="17"/>
        <v>ممتاز، الجانب الأسري لديك فوق المتوسط، استمر على ما أنت عليه وستصل بإذن الله إلى الرضا والسعادة في الحياة</v>
      </c>
      <c r="J45" s="21" t="str">
        <f t="shared" si="17"/>
        <v>ممتاز، الجانب الاجتماعي لديك فوق المتوسط، استمر على ما أنت عليه وستصل بإذن الله إلى الرضا والسعادة في الحياة</v>
      </c>
      <c r="K45" s="21" t="str">
        <f t="shared" si="17"/>
        <v>ممتاز، الجانب المهني لديك فوق المتوسط، استمر على ما أنت عليه وستصل بإذن الله إلى الرضا والسعادة في الحياة</v>
      </c>
      <c r="L45" s="21" t="str">
        <f t="shared" si="17"/>
        <v>ممتاز، الجانب المالي لديك فوق المتوسط، استمر على ما أنت عليه وستصل بإذن الله إلى الرضا والسعادة في الحياة</v>
      </c>
      <c r="M45" s="21" t="str">
        <f t="shared" si="18"/>
        <v>ممتاز جدا، إن التوازن في قسم أنا مع ذاتي فوق المتوسط، وهذه علامة ممتازة، استمر وستصل بإذن الله إلى تحقيق الرضا والطمأنينة والسعادة</v>
      </c>
      <c r="N45" s="21" t="str">
        <f t="shared" si="18"/>
        <v>ممتاز جدا، إن التوازن في قسم أنا مع محيطي فوق المتوسط، وهذه علامة ممتازة، استمر وستصل بإذن الله إلى تحقيق الرضا والطمأنينة والسعادة</v>
      </c>
      <c r="O45" s="21" t="str">
        <f t="shared" si="18"/>
        <v>ممتاز جدا، إن التوازن في قسم أنا مع عالمي فوق المتوسط، وهذه علامة ممتازة، استمر وستصل بإذن الله إلى تحقيق الرضا والطمأنينة والسعادة</v>
      </c>
      <c r="P45" s="21" t="s">
        <v>213</v>
      </c>
    </row>
    <row r="46" spans="2:16">
      <c r="B46">
        <v>4.2</v>
      </c>
      <c r="C46" t="str">
        <f t="shared" si="3"/>
        <v/>
      </c>
      <c r="E46" s="21" t="str">
        <f t="shared" si="17"/>
        <v>ممتاز، الجانب الإيماني لديك فوق المتوسط، استمر على ما أنت عليه وستصل بإذن الله إلى الرضا والسعادة في الحياة</v>
      </c>
      <c r="F46" s="21" t="str">
        <f t="shared" si="17"/>
        <v>ممتاز، الجانب النفسي لديك فوق المتوسط، استمر على ما أنت عليه وستصل بإذن الله إلى الرضا والسعادة في الحياة</v>
      </c>
      <c r="G46" s="21" t="str">
        <f t="shared" si="17"/>
        <v>ممتاز، الجانب العلمي لديك فوق المتوسط، استمر على ما أنت عليه وستصل بإذن الله إلى الرضا والسعادة في الحياة</v>
      </c>
      <c r="H46" s="21" t="str">
        <f t="shared" si="17"/>
        <v>ممتاز، الجانب الصحي لديك فوق المتوسط، استمر على ما أنت عليه وستصل بإذن الله إلى الرضا والسعادة في الحياة</v>
      </c>
      <c r="I46" s="21" t="str">
        <f t="shared" si="17"/>
        <v>ممتاز، الجانب الأسري لديك فوق المتوسط، استمر على ما أنت عليه وستصل بإذن الله إلى الرضا والسعادة في الحياة</v>
      </c>
      <c r="J46" s="21" t="str">
        <f t="shared" si="17"/>
        <v>ممتاز، الجانب الاجتماعي لديك فوق المتوسط، استمر على ما أنت عليه وستصل بإذن الله إلى الرضا والسعادة في الحياة</v>
      </c>
      <c r="K46" s="21" t="str">
        <f t="shared" si="17"/>
        <v>ممتاز، الجانب المهني لديك فوق المتوسط، استمر على ما أنت عليه وستصل بإذن الله إلى الرضا والسعادة في الحياة</v>
      </c>
      <c r="L46" s="21" t="str">
        <f t="shared" si="17"/>
        <v>ممتاز، الجانب المالي لديك فوق المتوسط، استمر على ما أنت عليه وستصل بإذن الله إلى الرضا والسعادة في الحياة</v>
      </c>
      <c r="M46" s="21" t="str">
        <f t="shared" si="18"/>
        <v>ممتاز جدا، إن التوازن في قسم أنا مع ذاتي فوق المتوسط، وهذه علامة ممتازة، استمر وستصل بإذن الله إلى تحقيق الرضا والطمأنينة والسعادة</v>
      </c>
      <c r="N46" s="21" t="str">
        <f t="shared" si="18"/>
        <v>ممتاز جدا، إن التوازن في قسم أنا مع محيطي فوق المتوسط، وهذه علامة ممتازة، استمر وستصل بإذن الله إلى تحقيق الرضا والطمأنينة والسعادة</v>
      </c>
      <c r="O46" s="21" t="str">
        <f t="shared" si="18"/>
        <v>ممتاز جدا، إن التوازن في قسم أنا مع عالمي فوق المتوسط، وهذه علامة ممتازة، استمر وستصل بإذن الله إلى تحقيق الرضا والطمأنينة والسعادة</v>
      </c>
      <c r="P46" s="21" t="s">
        <v>213</v>
      </c>
    </row>
    <row r="47" spans="2:16">
      <c r="B47">
        <v>4.3</v>
      </c>
      <c r="C47" t="str">
        <f t="shared" si="3"/>
        <v/>
      </c>
      <c r="E47" s="21" t="str">
        <f t="shared" si="17"/>
        <v>ممتاز، الجانب الإيماني لديك فوق المتوسط، استمر على ما أنت عليه وستصل بإذن الله إلى الرضا والسعادة في الحياة</v>
      </c>
      <c r="F47" s="21" t="str">
        <f t="shared" si="17"/>
        <v>ممتاز، الجانب النفسي لديك فوق المتوسط، استمر على ما أنت عليه وستصل بإذن الله إلى الرضا والسعادة في الحياة</v>
      </c>
      <c r="G47" s="21" t="str">
        <f t="shared" si="17"/>
        <v>ممتاز، الجانب العلمي لديك فوق المتوسط، استمر على ما أنت عليه وستصل بإذن الله إلى الرضا والسعادة في الحياة</v>
      </c>
      <c r="H47" s="21" t="str">
        <f t="shared" si="17"/>
        <v>ممتاز، الجانب الصحي لديك فوق المتوسط، استمر على ما أنت عليه وستصل بإذن الله إلى الرضا والسعادة في الحياة</v>
      </c>
      <c r="I47" s="21" t="str">
        <f t="shared" si="17"/>
        <v>ممتاز، الجانب الأسري لديك فوق المتوسط، استمر على ما أنت عليه وستصل بإذن الله إلى الرضا والسعادة في الحياة</v>
      </c>
      <c r="J47" s="21" t="str">
        <f t="shared" si="17"/>
        <v>ممتاز، الجانب الاجتماعي لديك فوق المتوسط، استمر على ما أنت عليه وستصل بإذن الله إلى الرضا والسعادة في الحياة</v>
      </c>
      <c r="K47" s="21" t="str">
        <f t="shared" si="17"/>
        <v>ممتاز، الجانب المهني لديك فوق المتوسط، استمر على ما أنت عليه وستصل بإذن الله إلى الرضا والسعادة في الحياة</v>
      </c>
      <c r="L47" s="21" t="str">
        <f t="shared" si="17"/>
        <v>ممتاز، الجانب المالي لديك فوق المتوسط، استمر على ما أنت عليه وستصل بإذن الله إلى الرضا والسعادة في الحياة</v>
      </c>
      <c r="M47" s="21" t="str">
        <f t="shared" si="18"/>
        <v>ممتاز جدا، إن التوازن في قسم أنا مع ذاتي فوق المتوسط، وهذه علامة ممتازة، استمر وستصل بإذن الله إلى تحقيق الرضا والطمأنينة والسعادة</v>
      </c>
      <c r="N47" s="21" t="str">
        <f t="shared" si="18"/>
        <v>ممتاز جدا، إن التوازن في قسم أنا مع محيطي فوق المتوسط، وهذه علامة ممتازة، استمر وستصل بإذن الله إلى تحقيق الرضا والطمأنينة والسعادة</v>
      </c>
      <c r="O47" s="21" t="str">
        <f t="shared" si="18"/>
        <v>ممتاز جدا، إن التوازن في قسم أنا مع عالمي فوق المتوسط، وهذه علامة ممتازة، استمر وستصل بإذن الله إلى تحقيق الرضا والطمأنينة والسعادة</v>
      </c>
      <c r="P47" s="21" t="s">
        <v>213</v>
      </c>
    </row>
    <row r="48" spans="2:16">
      <c r="B48">
        <v>4.4000000000000004</v>
      </c>
      <c r="C48" t="str">
        <f t="shared" si="3"/>
        <v/>
      </c>
      <c r="E48" s="21" t="str">
        <f t="shared" si="17"/>
        <v>ممتاز، الجانب الإيماني لديك فوق المتوسط، استمر على ما أنت عليه وستصل بإذن الله إلى الرضا والسعادة في الحياة</v>
      </c>
      <c r="F48" s="21" t="str">
        <f t="shared" si="17"/>
        <v>ممتاز، الجانب النفسي لديك فوق المتوسط، استمر على ما أنت عليه وستصل بإذن الله إلى الرضا والسعادة في الحياة</v>
      </c>
      <c r="G48" s="21" t="str">
        <f t="shared" si="17"/>
        <v>ممتاز، الجانب العلمي لديك فوق المتوسط، استمر على ما أنت عليه وستصل بإذن الله إلى الرضا والسعادة في الحياة</v>
      </c>
      <c r="H48" s="21" t="str">
        <f t="shared" si="17"/>
        <v>ممتاز، الجانب الصحي لديك فوق المتوسط، استمر على ما أنت عليه وستصل بإذن الله إلى الرضا والسعادة في الحياة</v>
      </c>
      <c r="I48" s="21" t="str">
        <f t="shared" si="17"/>
        <v>ممتاز، الجانب الأسري لديك فوق المتوسط، استمر على ما أنت عليه وستصل بإذن الله إلى الرضا والسعادة في الحياة</v>
      </c>
      <c r="J48" s="21" t="str">
        <f t="shared" si="17"/>
        <v>ممتاز، الجانب الاجتماعي لديك فوق المتوسط، استمر على ما أنت عليه وستصل بإذن الله إلى الرضا والسعادة في الحياة</v>
      </c>
      <c r="K48" s="21" t="str">
        <f t="shared" si="17"/>
        <v>ممتاز، الجانب المهني لديك فوق المتوسط، استمر على ما أنت عليه وستصل بإذن الله إلى الرضا والسعادة في الحياة</v>
      </c>
      <c r="L48" s="21" t="str">
        <f t="shared" si="17"/>
        <v>ممتاز، الجانب المالي لديك فوق المتوسط، استمر على ما أنت عليه وستصل بإذن الله إلى الرضا والسعادة في الحياة</v>
      </c>
      <c r="M48" s="21" t="str">
        <f t="shared" si="18"/>
        <v>ممتاز جدا، إن التوازن في قسم أنا مع ذاتي فوق المتوسط، وهذه علامة ممتازة، استمر وستصل بإذن الله إلى تحقيق الرضا والطمأنينة والسعادة</v>
      </c>
      <c r="N48" s="21" t="str">
        <f t="shared" si="18"/>
        <v>ممتاز جدا، إن التوازن في قسم أنا مع محيطي فوق المتوسط، وهذه علامة ممتازة، استمر وستصل بإذن الله إلى تحقيق الرضا والطمأنينة والسعادة</v>
      </c>
      <c r="O48" s="21" t="str">
        <f t="shared" si="18"/>
        <v>ممتاز جدا، إن التوازن في قسم أنا مع عالمي فوق المتوسط، وهذه علامة ممتازة، استمر وستصل بإذن الله إلى تحقيق الرضا والطمأنينة والسعادة</v>
      </c>
      <c r="P48" s="21" t="s">
        <v>213</v>
      </c>
    </row>
    <row r="49" spans="2:16">
      <c r="B49">
        <v>4.5</v>
      </c>
      <c r="C49" t="str">
        <f t="shared" si="3"/>
        <v/>
      </c>
      <c r="E49" s="21" t="str">
        <f>CONCATENATE("ما شاء الله لا قوة إلا بالله، الجانب ",E$3," لديك وصل إلى الدرجة المثالية، لا شك أنك مهتم جدا بجانبك ",E$3," وبإمكانك مساعدة الآخرين في السير على خطاك")</f>
        <v>ما شاء الله لا قوة إلا بالله، الجانب الإيماني لديك وصل إلى الدرجة المثالية، لا شك أنك مهتم جدا بجانبك الإيماني وبإمكانك مساعدة الآخرين في السير على خطاك</v>
      </c>
      <c r="F49" s="21" t="str">
        <f t="shared" ref="F49:L49" si="19">CONCATENATE("ما شاء الله لا قوة إلا بالله، الجانب ",F$3," لديك وصل إلى الدرجة المثالية، لا شك أنك مهتم جدا بجانبك ",F$3," وبإمكانك مساعدة الآخرين في السير على خطاك")</f>
        <v>ما شاء الله لا قوة إلا بالله، الجانب النفسي لديك وصل إلى الدرجة المثالية، لا شك أنك مهتم جدا بجانبك النفسي وبإمكانك مساعدة الآخرين في السير على خطاك</v>
      </c>
      <c r="G49" s="21" t="str">
        <f t="shared" si="19"/>
        <v>ما شاء الله لا قوة إلا بالله، الجانب العلمي لديك وصل إلى الدرجة المثالية، لا شك أنك مهتم جدا بجانبك العلمي وبإمكانك مساعدة الآخرين في السير على خطاك</v>
      </c>
      <c r="H49" s="21" t="str">
        <f t="shared" si="19"/>
        <v>ما شاء الله لا قوة إلا بالله، الجانب الصحي لديك وصل إلى الدرجة المثالية، لا شك أنك مهتم جدا بجانبك الصحي وبإمكانك مساعدة الآخرين في السير على خطاك</v>
      </c>
      <c r="I49" s="21" t="str">
        <f t="shared" si="19"/>
        <v>ما شاء الله لا قوة إلا بالله، الجانب الأسري لديك وصل إلى الدرجة المثالية، لا شك أنك مهتم جدا بجانبك الأسري وبإمكانك مساعدة الآخرين في السير على خطاك</v>
      </c>
      <c r="J49" s="21" t="str">
        <f t="shared" si="19"/>
        <v>ما شاء الله لا قوة إلا بالله، الجانب الاجتماعي لديك وصل إلى الدرجة المثالية، لا شك أنك مهتم جدا بجانبك الاجتماعي وبإمكانك مساعدة الآخرين في السير على خطاك</v>
      </c>
      <c r="K49" s="21" t="str">
        <f t="shared" si="19"/>
        <v>ما شاء الله لا قوة إلا بالله، الجانب المهني لديك وصل إلى الدرجة المثالية، لا شك أنك مهتم جدا بجانبك المهني وبإمكانك مساعدة الآخرين في السير على خطاك</v>
      </c>
      <c r="L49" s="21" t="str">
        <f t="shared" si="19"/>
        <v>ما شاء الله لا قوة إلا بالله، الجانب المالي لديك وصل إلى الدرجة المثالية، لا شك أنك مهتم جدا بجانبك المالي وبإمكانك مساعدة الآخرين في السير على خطاك</v>
      </c>
      <c r="M49" s="21" t="str">
        <f>CONCATENATE("ما شاء الله لا قوة إلا بالله، إن التوازن في قسم ",M$3," وصل إلى الدرجة المثالية، أحسنت، وأنصحك بمشاركة تجربتك مع الآخرين للارتقاء بمستوياتهم في هذا القسم نحو المثالية بإذن الله")</f>
        <v>ما شاء الله لا قوة إلا بالله، إن التوازن في قسم أنا مع ذاتي وصل إلى الدرجة المثالية، أحسنت، وأنصحك بمشاركة تجربتك مع الآخرين للارتقاء بمستوياتهم في هذا القسم نحو المثالية بإذن الله</v>
      </c>
      <c r="N49" s="21" t="str">
        <f t="shared" ref="N49:O49" si="20">CONCATENATE("ما شاء الله لا قوة إلا بالله، إن التوازن في قسم ",N$3," وصل إلى الدرجة المثالية، أحسنت، وأنصحك بمشاركة تجربتك مع الآخرين للارتقاء بمستوياتهم في هذا القسم نحو المثالية بإذن الله")</f>
        <v>ما شاء الله لا قوة إلا بالله، إن التوازن في قسم أنا مع محيطي وصل إلى الدرجة المثالية، أحسنت، وأنصحك بمشاركة تجربتك مع الآخرين للارتقاء بمستوياتهم في هذا القسم نحو المثالية بإذن الله</v>
      </c>
      <c r="O49" s="21" t="str">
        <f t="shared" si="20"/>
        <v>ما شاء الله لا قوة إلا بالله، إن التوازن في قسم أنا مع عالمي وصل إلى الدرجة المثالية، أحسنت، وأنصحك بمشاركة تجربتك مع الآخرين للارتقاء بمستوياتهم في هذا القسم نحو المثالية بإذن الله</v>
      </c>
      <c r="P49" s="21" t="s">
        <v>214</v>
      </c>
    </row>
    <row r="50" spans="2:16">
      <c r="B50">
        <v>4.5999999999999996</v>
      </c>
      <c r="C50" t="str">
        <f t="shared" si="3"/>
        <v/>
      </c>
      <c r="E50" s="21" t="str">
        <f t="shared" ref="E50:L54" si="21">CONCATENATE("ما شاء الله لا قوة إلا بالله، الجانب ",E$3," لديك وصل إلى الدرجة المثالية، لا شك أنك مهتم جدا بجانبك ",E$3," وبإمكانك مساعدة الآخرين في السير على خطاك")</f>
        <v>ما شاء الله لا قوة إلا بالله، الجانب الإيماني لديك وصل إلى الدرجة المثالية، لا شك أنك مهتم جدا بجانبك الإيماني وبإمكانك مساعدة الآخرين في السير على خطاك</v>
      </c>
      <c r="F50" s="21" t="str">
        <f t="shared" si="21"/>
        <v>ما شاء الله لا قوة إلا بالله، الجانب النفسي لديك وصل إلى الدرجة المثالية، لا شك أنك مهتم جدا بجانبك النفسي وبإمكانك مساعدة الآخرين في السير على خطاك</v>
      </c>
      <c r="G50" s="21" t="str">
        <f t="shared" si="21"/>
        <v>ما شاء الله لا قوة إلا بالله، الجانب العلمي لديك وصل إلى الدرجة المثالية، لا شك أنك مهتم جدا بجانبك العلمي وبإمكانك مساعدة الآخرين في السير على خطاك</v>
      </c>
      <c r="H50" s="21" t="str">
        <f t="shared" si="21"/>
        <v>ما شاء الله لا قوة إلا بالله، الجانب الصحي لديك وصل إلى الدرجة المثالية، لا شك أنك مهتم جدا بجانبك الصحي وبإمكانك مساعدة الآخرين في السير على خطاك</v>
      </c>
      <c r="I50" s="21" t="str">
        <f t="shared" si="21"/>
        <v>ما شاء الله لا قوة إلا بالله، الجانب الأسري لديك وصل إلى الدرجة المثالية، لا شك أنك مهتم جدا بجانبك الأسري وبإمكانك مساعدة الآخرين في السير على خطاك</v>
      </c>
      <c r="J50" s="21" t="str">
        <f t="shared" si="21"/>
        <v>ما شاء الله لا قوة إلا بالله، الجانب الاجتماعي لديك وصل إلى الدرجة المثالية، لا شك أنك مهتم جدا بجانبك الاجتماعي وبإمكانك مساعدة الآخرين في السير على خطاك</v>
      </c>
      <c r="K50" s="21" t="str">
        <f t="shared" si="21"/>
        <v>ما شاء الله لا قوة إلا بالله، الجانب المهني لديك وصل إلى الدرجة المثالية، لا شك أنك مهتم جدا بجانبك المهني وبإمكانك مساعدة الآخرين في السير على خطاك</v>
      </c>
      <c r="L50" s="21" t="str">
        <f t="shared" si="21"/>
        <v>ما شاء الله لا قوة إلا بالله، الجانب المالي لديك وصل إلى الدرجة المثالية، لا شك أنك مهتم جدا بجانبك المالي وبإمكانك مساعدة الآخرين في السير على خطاك</v>
      </c>
      <c r="M50" s="21" t="str">
        <f t="shared" ref="M50:O54" si="22">CONCATENATE("ما شاء الله لا قوة إلا بالله، إن التوازن في قسم ",M$3," وصل إلى الدرجة المثالية، أحسنت، وأنصحك بمشاركة تجربتك مع الآخرين للارتقاء بمستوياتهم في هذا القسم نحو المثالية بإذن الله")</f>
        <v>ما شاء الله لا قوة إلا بالله، إن التوازن في قسم أنا مع ذاتي وصل إلى الدرجة المثالية، أحسنت، وأنصحك بمشاركة تجربتك مع الآخرين للارتقاء بمستوياتهم في هذا القسم نحو المثالية بإذن الله</v>
      </c>
      <c r="N50" s="21" t="str">
        <f t="shared" si="22"/>
        <v>ما شاء الله لا قوة إلا بالله، إن التوازن في قسم أنا مع محيطي وصل إلى الدرجة المثالية، أحسنت، وأنصحك بمشاركة تجربتك مع الآخرين للارتقاء بمستوياتهم في هذا القسم نحو المثالية بإذن الله</v>
      </c>
      <c r="O50" s="21" t="str">
        <f t="shared" si="22"/>
        <v>ما شاء الله لا قوة إلا بالله، إن التوازن في قسم أنا مع عالمي وصل إلى الدرجة المثالية، أحسنت، وأنصحك بمشاركة تجربتك مع الآخرين للارتقاء بمستوياتهم في هذا القسم نحو المثالية بإذن الله</v>
      </c>
      <c r="P50" s="21" t="s">
        <v>214</v>
      </c>
    </row>
    <row r="51" spans="2:16">
      <c r="B51">
        <v>4.7</v>
      </c>
      <c r="C51" t="str">
        <f t="shared" si="3"/>
        <v/>
      </c>
      <c r="E51" s="21" t="str">
        <f t="shared" si="21"/>
        <v>ما شاء الله لا قوة إلا بالله، الجانب الإيماني لديك وصل إلى الدرجة المثالية، لا شك أنك مهتم جدا بجانبك الإيماني وبإمكانك مساعدة الآخرين في السير على خطاك</v>
      </c>
      <c r="F51" s="21" t="str">
        <f t="shared" si="21"/>
        <v>ما شاء الله لا قوة إلا بالله، الجانب النفسي لديك وصل إلى الدرجة المثالية، لا شك أنك مهتم جدا بجانبك النفسي وبإمكانك مساعدة الآخرين في السير على خطاك</v>
      </c>
      <c r="G51" s="21" t="str">
        <f t="shared" si="21"/>
        <v>ما شاء الله لا قوة إلا بالله، الجانب العلمي لديك وصل إلى الدرجة المثالية، لا شك أنك مهتم جدا بجانبك العلمي وبإمكانك مساعدة الآخرين في السير على خطاك</v>
      </c>
      <c r="H51" s="21" t="str">
        <f t="shared" si="21"/>
        <v>ما شاء الله لا قوة إلا بالله، الجانب الصحي لديك وصل إلى الدرجة المثالية، لا شك أنك مهتم جدا بجانبك الصحي وبإمكانك مساعدة الآخرين في السير على خطاك</v>
      </c>
      <c r="I51" s="21" t="str">
        <f t="shared" si="21"/>
        <v>ما شاء الله لا قوة إلا بالله، الجانب الأسري لديك وصل إلى الدرجة المثالية، لا شك أنك مهتم جدا بجانبك الأسري وبإمكانك مساعدة الآخرين في السير على خطاك</v>
      </c>
      <c r="J51" s="21" t="str">
        <f t="shared" si="21"/>
        <v>ما شاء الله لا قوة إلا بالله، الجانب الاجتماعي لديك وصل إلى الدرجة المثالية، لا شك أنك مهتم جدا بجانبك الاجتماعي وبإمكانك مساعدة الآخرين في السير على خطاك</v>
      </c>
      <c r="K51" s="21" t="str">
        <f t="shared" si="21"/>
        <v>ما شاء الله لا قوة إلا بالله، الجانب المهني لديك وصل إلى الدرجة المثالية، لا شك أنك مهتم جدا بجانبك المهني وبإمكانك مساعدة الآخرين في السير على خطاك</v>
      </c>
      <c r="L51" s="21" t="str">
        <f t="shared" si="21"/>
        <v>ما شاء الله لا قوة إلا بالله، الجانب المالي لديك وصل إلى الدرجة المثالية، لا شك أنك مهتم جدا بجانبك المالي وبإمكانك مساعدة الآخرين في السير على خطاك</v>
      </c>
      <c r="M51" s="21" t="str">
        <f t="shared" si="22"/>
        <v>ما شاء الله لا قوة إلا بالله، إن التوازن في قسم أنا مع ذاتي وصل إلى الدرجة المثالية، أحسنت، وأنصحك بمشاركة تجربتك مع الآخرين للارتقاء بمستوياتهم في هذا القسم نحو المثالية بإذن الله</v>
      </c>
      <c r="N51" s="21" t="str">
        <f t="shared" si="22"/>
        <v>ما شاء الله لا قوة إلا بالله، إن التوازن في قسم أنا مع محيطي وصل إلى الدرجة المثالية، أحسنت، وأنصحك بمشاركة تجربتك مع الآخرين للارتقاء بمستوياتهم في هذا القسم نحو المثالية بإذن الله</v>
      </c>
      <c r="O51" s="21" t="str">
        <f t="shared" si="22"/>
        <v>ما شاء الله لا قوة إلا بالله، إن التوازن في قسم أنا مع عالمي وصل إلى الدرجة المثالية، أحسنت، وأنصحك بمشاركة تجربتك مع الآخرين للارتقاء بمستوياتهم في هذا القسم نحو المثالية بإذن الله</v>
      </c>
      <c r="P51" s="21" t="s">
        <v>214</v>
      </c>
    </row>
    <row r="52" spans="2:16">
      <c r="B52">
        <v>4.8</v>
      </c>
      <c r="C52" t="str">
        <f t="shared" si="3"/>
        <v/>
      </c>
      <c r="E52" s="21" t="str">
        <f t="shared" si="21"/>
        <v>ما شاء الله لا قوة إلا بالله، الجانب الإيماني لديك وصل إلى الدرجة المثالية، لا شك أنك مهتم جدا بجانبك الإيماني وبإمكانك مساعدة الآخرين في السير على خطاك</v>
      </c>
      <c r="F52" s="21" t="str">
        <f t="shared" si="21"/>
        <v>ما شاء الله لا قوة إلا بالله، الجانب النفسي لديك وصل إلى الدرجة المثالية، لا شك أنك مهتم جدا بجانبك النفسي وبإمكانك مساعدة الآخرين في السير على خطاك</v>
      </c>
      <c r="G52" s="21" t="str">
        <f t="shared" si="21"/>
        <v>ما شاء الله لا قوة إلا بالله، الجانب العلمي لديك وصل إلى الدرجة المثالية، لا شك أنك مهتم جدا بجانبك العلمي وبإمكانك مساعدة الآخرين في السير على خطاك</v>
      </c>
      <c r="H52" s="21" t="str">
        <f t="shared" si="21"/>
        <v>ما شاء الله لا قوة إلا بالله، الجانب الصحي لديك وصل إلى الدرجة المثالية، لا شك أنك مهتم جدا بجانبك الصحي وبإمكانك مساعدة الآخرين في السير على خطاك</v>
      </c>
      <c r="I52" s="21" t="str">
        <f t="shared" si="21"/>
        <v>ما شاء الله لا قوة إلا بالله، الجانب الأسري لديك وصل إلى الدرجة المثالية، لا شك أنك مهتم جدا بجانبك الأسري وبإمكانك مساعدة الآخرين في السير على خطاك</v>
      </c>
      <c r="J52" s="21" t="str">
        <f t="shared" si="21"/>
        <v>ما شاء الله لا قوة إلا بالله، الجانب الاجتماعي لديك وصل إلى الدرجة المثالية، لا شك أنك مهتم جدا بجانبك الاجتماعي وبإمكانك مساعدة الآخرين في السير على خطاك</v>
      </c>
      <c r="K52" s="21" t="str">
        <f t="shared" si="21"/>
        <v>ما شاء الله لا قوة إلا بالله، الجانب المهني لديك وصل إلى الدرجة المثالية، لا شك أنك مهتم جدا بجانبك المهني وبإمكانك مساعدة الآخرين في السير على خطاك</v>
      </c>
      <c r="L52" s="21" t="str">
        <f t="shared" si="21"/>
        <v>ما شاء الله لا قوة إلا بالله، الجانب المالي لديك وصل إلى الدرجة المثالية، لا شك أنك مهتم جدا بجانبك المالي وبإمكانك مساعدة الآخرين في السير على خطاك</v>
      </c>
      <c r="M52" s="21" t="str">
        <f t="shared" si="22"/>
        <v>ما شاء الله لا قوة إلا بالله، إن التوازن في قسم أنا مع ذاتي وصل إلى الدرجة المثالية، أحسنت، وأنصحك بمشاركة تجربتك مع الآخرين للارتقاء بمستوياتهم في هذا القسم نحو المثالية بإذن الله</v>
      </c>
      <c r="N52" s="21" t="str">
        <f t="shared" si="22"/>
        <v>ما شاء الله لا قوة إلا بالله، إن التوازن في قسم أنا مع محيطي وصل إلى الدرجة المثالية، أحسنت، وأنصحك بمشاركة تجربتك مع الآخرين للارتقاء بمستوياتهم في هذا القسم نحو المثالية بإذن الله</v>
      </c>
      <c r="O52" s="21" t="str">
        <f t="shared" si="22"/>
        <v>ما شاء الله لا قوة إلا بالله، إن التوازن في قسم أنا مع عالمي وصل إلى الدرجة المثالية، أحسنت، وأنصحك بمشاركة تجربتك مع الآخرين للارتقاء بمستوياتهم في هذا القسم نحو المثالية بإذن الله</v>
      </c>
      <c r="P52" s="21" t="s">
        <v>214</v>
      </c>
    </row>
    <row r="53" spans="2:16">
      <c r="B53">
        <v>4.9000000000000004</v>
      </c>
      <c r="C53" t="str">
        <f t="shared" si="3"/>
        <v/>
      </c>
      <c r="E53" s="21" t="str">
        <f t="shared" si="21"/>
        <v>ما شاء الله لا قوة إلا بالله، الجانب الإيماني لديك وصل إلى الدرجة المثالية، لا شك أنك مهتم جدا بجانبك الإيماني وبإمكانك مساعدة الآخرين في السير على خطاك</v>
      </c>
      <c r="F53" s="21" t="str">
        <f t="shared" si="21"/>
        <v>ما شاء الله لا قوة إلا بالله، الجانب النفسي لديك وصل إلى الدرجة المثالية، لا شك أنك مهتم جدا بجانبك النفسي وبإمكانك مساعدة الآخرين في السير على خطاك</v>
      </c>
      <c r="G53" s="21" t="str">
        <f t="shared" si="21"/>
        <v>ما شاء الله لا قوة إلا بالله، الجانب العلمي لديك وصل إلى الدرجة المثالية، لا شك أنك مهتم جدا بجانبك العلمي وبإمكانك مساعدة الآخرين في السير على خطاك</v>
      </c>
      <c r="H53" s="21" t="str">
        <f t="shared" si="21"/>
        <v>ما شاء الله لا قوة إلا بالله، الجانب الصحي لديك وصل إلى الدرجة المثالية، لا شك أنك مهتم جدا بجانبك الصحي وبإمكانك مساعدة الآخرين في السير على خطاك</v>
      </c>
      <c r="I53" s="21" t="str">
        <f t="shared" si="21"/>
        <v>ما شاء الله لا قوة إلا بالله، الجانب الأسري لديك وصل إلى الدرجة المثالية، لا شك أنك مهتم جدا بجانبك الأسري وبإمكانك مساعدة الآخرين في السير على خطاك</v>
      </c>
      <c r="J53" s="21" t="str">
        <f t="shared" si="21"/>
        <v>ما شاء الله لا قوة إلا بالله، الجانب الاجتماعي لديك وصل إلى الدرجة المثالية، لا شك أنك مهتم جدا بجانبك الاجتماعي وبإمكانك مساعدة الآخرين في السير على خطاك</v>
      </c>
      <c r="K53" s="21" t="str">
        <f t="shared" si="21"/>
        <v>ما شاء الله لا قوة إلا بالله، الجانب المهني لديك وصل إلى الدرجة المثالية، لا شك أنك مهتم جدا بجانبك المهني وبإمكانك مساعدة الآخرين في السير على خطاك</v>
      </c>
      <c r="L53" s="21" t="str">
        <f t="shared" si="21"/>
        <v>ما شاء الله لا قوة إلا بالله، الجانب المالي لديك وصل إلى الدرجة المثالية، لا شك أنك مهتم جدا بجانبك المالي وبإمكانك مساعدة الآخرين في السير على خطاك</v>
      </c>
      <c r="M53" s="21" t="str">
        <f t="shared" si="22"/>
        <v>ما شاء الله لا قوة إلا بالله، إن التوازن في قسم أنا مع ذاتي وصل إلى الدرجة المثالية، أحسنت، وأنصحك بمشاركة تجربتك مع الآخرين للارتقاء بمستوياتهم في هذا القسم نحو المثالية بإذن الله</v>
      </c>
      <c r="N53" s="21" t="str">
        <f t="shared" si="22"/>
        <v>ما شاء الله لا قوة إلا بالله، إن التوازن في قسم أنا مع محيطي وصل إلى الدرجة المثالية، أحسنت، وأنصحك بمشاركة تجربتك مع الآخرين للارتقاء بمستوياتهم في هذا القسم نحو المثالية بإذن الله</v>
      </c>
      <c r="O53" s="21" t="str">
        <f t="shared" si="22"/>
        <v>ما شاء الله لا قوة إلا بالله، إن التوازن في قسم أنا مع عالمي وصل إلى الدرجة المثالية، أحسنت، وأنصحك بمشاركة تجربتك مع الآخرين للارتقاء بمستوياتهم في هذا القسم نحو المثالية بإذن الله</v>
      </c>
      <c r="P53" s="21" t="s">
        <v>214</v>
      </c>
    </row>
    <row r="54" spans="2:16">
      <c r="B54">
        <v>5</v>
      </c>
      <c r="C54" t="str">
        <f t="shared" si="3"/>
        <v/>
      </c>
      <c r="E54" s="21" t="str">
        <f t="shared" si="21"/>
        <v>ما شاء الله لا قوة إلا بالله، الجانب الإيماني لديك وصل إلى الدرجة المثالية، لا شك أنك مهتم جدا بجانبك الإيماني وبإمكانك مساعدة الآخرين في السير على خطاك</v>
      </c>
      <c r="F54" s="21" t="str">
        <f t="shared" si="21"/>
        <v>ما شاء الله لا قوة إلا بالله، الجانب النفسي لديك وصل إلى الدرجة المثالية، لا شك أنك مهتم جدا بجانبك النفسي وبإمكانك مساعدة الآخرين في السير على خطاك</v>
      </c>
      <c r="G54" s="21" t="str">
        <f t="shared" si="21"/>
        <v>ما شاء الله لا قوة إلا بالله، الجانب العلمي لديك وصل إلى الدرجة المثالية، لا شك أنك مهتم جدا بجانبك العلمي وبإمكانك مساعدة الآخرين في السير على خطاك</v>
      </c>
      <c r="H54" s="21" t="str">
        <f t="shared" si="21"/>
        <v>ما شاء الله لا قوة إلا بالله، الجانب الصحي لديك وصل إلى الدرجة المثالية، لا شك أنك مهتم جدا بجانبك الصحي وبإمكانك مساعدة الآخرين في السير على خطاك</v>
      </c>
      <c r="I54" s="21" t="str">
        <f t="shared" si="21"/>
        <v>ما شاء الله لا قوة إلا بالله، الجانب الأسري لديك وصل إلى الدرجة المثالية، لا شك أنك مهتم جدا بجانبك الأسري وبإمكانك مساعدة الآخرين في السير على خطاك</v>
      </c>
      <c r="J54" s="21" t="str">
        <f t="shared" si="21"/>
        <v>ما شاء الله لا قوة إلا بالله، الجانب الاجتماعي لديك وصل إلى الدرجة المثالية، لا شك أنك مهتم جدا بجانبك الاجتماعي وبإمكانك مساعدة الآخرين في السير على خطاك</v>
      </c>
      <c r="K54" s="21" t="str">
        <f t="shared" si="21"/>
        <v>ما شاء الله لا قوة إلا بالله، الجانب المهني لديك وصل إلى الدرجة المثالية، لا شك أنك مهتم جدا بجانبك المهني وبإمكانك مساعدة الآخرين في السير على خطاك</v>
      </c>
      <c r="L54" s="21" t="str">
        <f t="shared" si="21"/>
        <v>ما شاء الله لا قوة إلا بالله، الجانب المالي لديك وصل إلى الدرجة المثالية، لا شك أنك مهتم جدا بجانبك المالي وبإمكانك مساعدة الآخرين في السير على خطاك</v>
      </c>
      <c r="M54" s="21" t="str">
        <f t="shared" si="22"/>
        <v>ما شاء الله لا قوة إلا بالله، إن التوازن في قسم أنا مع ذاتي وصل إلى الدرجة المثالية، أحسنت، وأنصحك بمشاركة تجربتك مع الآخرين للارتقاء بمستوياتهم في هذا القسم نحو المثالية بإذن الله</v>
      </c>
      <c r="N54" s="21" t="str">
        <f t="shared" si="22"/>
        <v>ما شاء الله لا قوة إلا بالله، إن التوازن في قسم أنا مع محيطي وصل إلى الدرجة المثالية، أحسنت، وأنصحك بمشاركة تجربتك مع الآخرين للارتقاء بمستوياتهم في هذا القسم نحو المثالية بإذن الله</v>
      </c>
      <c r="O54" s="21" t="str">
        <f t="shared" si="22"/>
        <v>ما شاء الله لا قوة إلا بالله، إن التوازن في قسم أنا مع عالمي وصل إلى الدرجة المثالية، أحسنت، وأنصحك بمشاركة تجربتك مع الآخرين للارتقاء بمستوياتهم في هذا القسم نحو المثالية بإذن الله</v>
      </c>
      <c r="P54" s="21" t="s">
        <v>214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A005D-09B7-4FF4-9707-02E83A129F29}">
  <sheetPr>
    <tabColor rgb="FFFFC000"/>
  </sheetPr>
  <dimension ref="B1:R27"/>
  <sheetViews>
    <sheetView showGridLines="0" rightToLeft="1" zoomScale="85" zoomScaleNormal="85" workbookViewId="0">
      <selection activeCell="C1" sqref="C1"/>
    </sheetView>
  </sheetViews>
  <sheetFormatPr defaultColWidth="10.625" defaultRowHeight="24.75"/>
  <cols>
    <col min="1" max="1" width="5.625" style="1" customWidth="1"/>
    <col min="2" max="2" width="5.625" style="3" customWidth="1"/>
    <col min="3" max="3" width="67.125" style="1" bestFit="1" customWidth="1"/>
    <col min="4" max="4" width="10.625" style="1"/>
    <col min="5" max="5" width="5.625" style="1" customWidth="1"/>
    <col min="6" max="16384" width="10.625" style="1"/>
  </cols>
  <sheetData>
    <row r="1" spans="2:18" ht="25.5" thickBot="1"/>
    <row r="2" spans="2:18" s="2" customFormat="1" ht="31.5">
      <c r="B2" s="27" t="s">
        <v>0</v>
      </c>
      <c r="C2" s="28"/>
      <c r="D2" s="29"/>
      <c r="R2" s="20" t="str">
        <f>IFERROR(ROUND(AVERAGE(D6:D25),1),"")</f>
        <v/>
      </c>
    </row>
    <row r="3" spans="2:18" s="2" customFormat="1" ht="32.25" thickBot="1">
      <c r="B3" s="40" t="s">
        <v>151</v>
      </c>
      <c r="C3" s="41"/>
      <c r="D3" s="42"/>
    </row>
    <row r="5" spans="2:18" s="4" customFormat="1" ht="27.75">
      <c r="B5" s="13" t="s">
        <v>2</v>
      </c>
      <c r="C5" s="14" t="s">
        <v>3</v>
      </c>
      <c r="D5" s="14" t="s">
        <v>4</v>
      </c>
    </row>
    <row r="6" spans="2:18">
      <c r="B6" s="8">
        <v>1</v>
      </c>
      <c r="C6" s="9" t="s">
        <v>152</v>
      </c>
      <c r="D6" s="22"/>
    </row>
    <row r="7" spans="2:18">
      <c r="B7" s="8">
        <v>2</v>
      </c>
      <c r="C7" s="9" t="s">
        <v>153</v>
      </c>
      <c r="D7" s="22"/>
    </row>
    <row r="8" spans="2:18">
      <c r="B8" s="8">
        <v>3</v>
      </c>
      <c r="C8" s="9" t="s">
        <v>154</v>
      </c>
      <c r="D8" s="22"/>
    </row>
    <row r="9" spans="2:18">
      <c r="B9" s="8">
        <v>4</v>
      </c>
      <c r="C9" s="9" t="s">
        <v>155</v>
      </c>
      <c r="D9" s="22"/>
    </row>
    <row r="10" spans="2:18">
      <c r="B10" s="8">
        <v>5</v>
      </c>
      <c r="C10" s="9" t="s">
        <v>156</v>
      </c>
      <c r="D10" s="22"/>
    </row>
    <row r="11" spans="2:18">
      <c r="B11" s="8">
        <v>6</v>
      </c>
      <c r="C11" s="9" t="s">
        <v>157</v>
      </c>
      <c r="D11" s="22"/>
    </row>
    <row r="12" spans="2:18">
      <c r="B12" s="8">
        <v>7</v>
      </c>
      <c r="C12" s="9" t="s">
        <v>158</v>
      </c>
      <c r="D12" s="22"/>
    </row>
    <row r="13" spans="2:18">
      <c r="B13" s="8">
        <v>8</v>
      </c>
      <c r="C13" s="9" t="s">
        <v>159</v>
      </c>
      <c r="D13" s="22"/>
    </row>
    <row r="14" spans="2:18">
      <c r="B14" s="8">
        <v>9</v>
      </c>
      <c r="C14" s="9" t="s">
        <v>160</v>
      </c>
      <c r="D14" s="22"/>
    </row>
    <row r="15" spans="2:18">
      <c r="B15" s="8">
        <v>10</v>
      </c>
      <c r="C15" s="9" t="s">
        <v>161</v>
      </c>
      <c r="D15" s="22"/>
    </row>
    <row r="16" spans="2:18">
      <c r="B16" s="8">
        <v>11</v>
      </c>
      <c r="C16" s="9" t="s">
        <v>162</v>
      </c>
      <c r="D16" s="22"/>
    </row>
    <row r="17" spans="2:4">
      <c r="B17" s="8">
        <v>12</v>
      </c>
      <c r="C17" s="9" t="s">
        <v>163</v>
      </c>
      <c r="D17" s="22"/>
    </row>
    <row r="18" spans="2:4">
      <c r="B18" s="8">
        <v>13</v>
      </c>
      <c r="C18" s="9" t="s">
        <v>164</v>
      </c>
      <c r="D18" s="22"/>
    </row>
    <row r="19" spans="2:4">
      <c r="B19" s="8">
        <v>14</v>
      </c>
      <c r="C19" s="9" t="s">
        <v>165</v>
      </c>
      <c r="D19" s="22"/>
    </row>
    <row r="20" spans="2:4">
      <c r="B20" s="8">
        <v>15</v>
      </c>
      <c r="C20" s="9" t="s">
        <v>166</v>
      </c>
      <c r="D20" s="22"/>
    </row>
    <row r="21" spans="2:4">
      <c r="B21" s="8">
        <v>16</v>
      </c>
      <c r="C21" s="9" t="s">
        <v>167</v>
      </c>
      <c r="D21" s="22"/>
    </row>
    <row r="22" spans="2:4">
      <c r="B22" s="8">
        <v>17</v>
      </c>
      <c r="C22" s="9" t="s">
        <v>168</v>
      </c>
      <c r="D22" s="22"/>
    </row>
    <row r="23" spans="2:4">
      <c r="B23" s="8">
        <v>18</v>
      </c>
      <c r="C23" s="9" t="s">
        <v>169</v>
      </c>
      <c r="D23" s="22"/>
    </row>
    <row r="24" spans="2:4">
      <c r="B24" s="8">
        <v>19</v>
      </c>
      <c r="C24" s="9" t="s">
        <v>170</v>
      </c>
      <c r="D24" s="22"/>
    </row>
    <row r="25" spans="2:4">
      <c r="B25" s="8">
        <v>20</v>
      </c>
      <c r="C25" s="9" t="s">
        <v>171</v>
      </c>
      <c r="D25" s="22"/>
    </row>
    <row r="26" spans="2:4">
      <c r="C26" s="5"/>
    </row>
    <row r="27" spans="2:4">
      <c r="C27" s="5"/>
    </row>
  </sheetData>
  <sheetProtection sheet="1" objects="1" scenarios="1"/>
  <mergeCells count="2">
    <mergeCell ref="B2:D2"/>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2023-DF19-4389-81F4-322DE67D2803}">
  <sheetPr>
    <tabColor rgb="FF00B050"/>
  </sheetPr>
  <dimension ref="B1:O19"/>
  <sheetViews>
    <sheetView showGridLines="0" rightToLeft="1" tabSelected="1" zoomScale="70" zoomScaleNormal="70" workbookViewId="0"/>
  </sheetViews>
  <sheetFormatPr defaultColWidth="10.625" defaultRowHeight="24.75"/>
  <cols>
    <col min="1" max="1" width="5.625" style="1" customWidth="1"/>
    <col min="2" max="2" width="5.625" style="3" customWidth="1"/>
    <col min="3" max="3" width="22" style="1" customWidth="1"/>
    <col min="4" max="4" width="68.25" style="1" customWidth="1"/>
    <col min="5" max="5" width="10.625" style="1"/>
    <col min="6" max="6" width="5.625" style="1" customWidth="1"/>
    <col min="7" max="11" width="10.625" style="1"/>
    <col min="12" max="12" width="5.625" style="1" customWidth="1"/>
    <col min="13" max="16384" width="10.625" style="1"/>
  </cols>
  <sheetData>
    <row r="1" spans="2:14" ht="25.5" thickBot="1"/>
    <row r="2" spans="2:14" s="2" customFormat="1" ht="31.5">
      <c r="B2" s="27" t="s">
        <v>0</v>
      </c>
      <c r="C2" s="28"/>
      <c r="D2" s="28"/>
      <c r="E2" s="29"/>
      <c r="G2" s="27" t="s">
        <v>202</v>
      </c>
      <c r="H2" s="28"/>
      <c r="I2" s="28"/>
      <c r="J2" s="28"/>
      <c r="K2" s="29"/>
    </row>
    <row r="3" spans="2:14" s="2" customFormat="1" ht="32.25" thickBot="1">
      <c r="B3" s="30" t="s">
        <v>201</v>
      </c>
      <c r="C3" s="31"/>
      <c r="D3" s="31"/>
      <c r="E3" s="32"/>
      <c r="G3" s="30" t="s">
        <v>203</v>
      </c>
      <c r="H3" s="31"/>
      <c r="I3" s="31"/>
      <c r="J3" s="31"/>
      <c r="K3" s="32"/>
    </row>
    <row r="5" spans="2:14" s="4" customFormat="1" ht="27.75">
      <c r="B5" s="15" t="s">
        <v>2</v>
      </c>
      <c r="C5" s="16" t="s">
        <v>204</v>
      </c>
      <c r="D5" s="16" t="s">
        <v>205</v>
      </c>
      <c r="E5" s="16" t="s">
        <v>4</v>
      </c>
      <c r="G5" s="43"/>
      <c r="H5" s="18" t="s">
        <v>180</v>
      </c>
      <c r="I5" s="18" t="s">
        <v>190</v>
      </c>
      <c r="J5" s="18" t="s">
        <v>189</v>
      </c>
      <c r="K5" s="18" t="s">
        <v>215</v>
      </c>
      <c r="L5" s="18"/>
    </row>
    <row r="6" spans="2:14" ht="45.75" customHeight="1">
      <c r="B6" s="8">
        <v>1</v>
      </c>
      <c r="C6" s="10" t="s">
        <v>172</v>
      </c>
      <c r="D6" s="17" t="str">
        <f>IFERROR(INDEX(مرجعية!$E:$E,MATCH('عجلة الحياة'!E6,مرجعية!$B:$B,0)),"")</f>
        <v/>
      </c>
      <c r="E6" s="10" t="str">
        <f>الإيماني!$R$2</f>
        <v/>
      </c>
      <c r="G6" s="44"/>
      <c r="H6" s="19" t="s">
        <v>181</v>
      </c>
      <c r="I6" s="19" t="e">
        <f>ROUND(E6,2)</f>
        <v>#VALUE!</v>
      </c>
      <c r="J6" s="19">
        <v>3.5</v>
      </c>
      <c r="K6" s="19">
        <v>5</v>
      </c>
      <c r="L6" s="19"/>
    </row>
    <row r="7" spans="2:14" ht="45.75" customHeight="1">
      <c r="B7" s="8">
        <v>2</v>
      </c>
      <c r="C7" s="10" t="s">
        <v>173</v>
      </c>
      <c r="D7" s="17" t="str">
        <f>IFERROR(INDEX(مرجعية!$F:$F,MATCH('عجلة الحياة'!E7,مرجعية!$B:$B,0)),"")</f>
        <v/>
      </c>
      <c r="E7" s="10" t="str">
        <f>النفسي!$R$2</f>
        <v/>
      </c>
      <c r="G7" s="44"/>
      <c r="H7" s="19" t="s">
        <v>182</v>
      </c>
      <c r="I7" s="19" t="e">
        <f t="shared" ref="I7:I13" si="0">ROUND(E7,2)</f>
        <v>#VALUE!</v>
      </c>
      <c r="J7" s="19">
        <v>3.5</v>
      </c>
      <c r="K7" s="19">
        <v>5</v>
      </c>
      <c r="L7" s="19"/>
    </row>
    <row r="8" spans="2:14" ht="45.75" customHeight="1">
      <c r="B8" s="8">
        <v>3</v>
      </c>
      <c r="C8" s="10" t="s">
        <v>174</v>
      </c>
      <c r="D8" s="17" t="str">
        <f>IFERROR(INDEX(مرجعية!$G:$G,MATCH('عجلة الحياة'!E8,مرجعية!$B:$B,0)),"")</f>
        <v/>
      </c>
      <c r="E8" s="10" t="str">
        <f>العلمي!$R$2</f>
        <v/>
      </c>
      <c r="G8" s="44"/>
      <c r="H8" s="19" t="s">
        <v>183</v>
      </c>
      <c r="I8" s="19" t="e">
        <f t="shared" si="0"/>
        <v>#VALUE!</v>
      </c>
      <c r="J8" s="19">
        <v>3.5</v>
      </c>
      <c r="K8" s="19">
        <v>5</v>
      </c>
      <c r="L8" s="19"/>
    </row>
    <row r="9" spans="2:14" ht="45.75" customHeight="1">
      <c r="B9" s="8">
        <v>4</v>
      </c>
      <c r="C9" s="10" t="s">
        <v>175</v>
      </c>
      <c r="D9" s="17" t="str">
        <f>IFERROR(INDEX(مرجعية!$H:$H,MATCH('عجلة الحياة'!E9,مرجعية!$B:$B,0)),"")</f>
        <v/>
      </c>
      <c r="E9" s="10" t="str">
        <f>الصحي!$R$2</f>
        <v/>
      </c>
      <c r="G9" s="44"/>
      <c r="H9" s="19" t="s">
        <v>184</v>
      </c>
      <c r="I9" s="19" t="e">
        <f t="shared" si="0"/>
        <v>#VALUE!</v>
      </c>
      <c r="J9" s="19">
        <v>3.5</v>
      </c>
      <c r="K9" s="19">
        <v>5</v>
      </c>
      <c r="L9" s="19"/>
    </row>
    <row r="10" spans="2:14" ht="45.75" customHeight="1">
      <c r="B10" s="8">
        <v>5</v>
      </c>
      <c r="C10" s="10" t="s">
        <v>176</v>
      </c>
      <c r="D10" s="17" t="str">
        <f>IFERROR(INDEX(مرجعية!$I:$I,MATCH('عجلة الحياة'!E10,مرجعية!$B:$B,0)),"")</f>
        <v/>
      </c>
      <c r="E10" s="10" t="str">
        <f>الأسري!$R$2</f>
        <v/>
      </c>
      <c r="G10" s="44"/>
      <c r="H10" s="19" t="s">
        <v>185</v>
      </c>
      <c r="I10" s="19" t="e">
        <f t="shared" si="0"/>
        <v>#VALUE!</v>
      </c>
      <c r="J10" s="19">
        <v>3.5</v>
      </c>
      <c r="K10" s="19">
        <v>5</v>
      </c>
      <c r="L10" s="19"/>
    </row>
    <row r="11" spans="2:14" ht="45.75" customHeight="1">
      <c r="B11" s="8">
        <v>6</v>
      </c>
      <c r="C11" s="10" t="s">
        <v>177</v>
      </c>
      <c r="D11" s="17" t="str">
        <f>IFERROR(INDEX(مرجعية!$J:$J,MATCH('عجلة الحياة'!E11,مرجعية!$B:$B,0)),"")</f>
        <v/>
      </c>
      <c r="E11" s="10" t="str">
        <f>الاجتماعي!$R$2</f>
        <v/>
      </c>
      <c r="G11" s="44"/>
      <c r="H11" s="19" t="s">
        <v>186</v>
      </c>
      <c r="I11" s="19" t="e">
        <f t="shared" si="0"/>
        <v>#VALUE!</v>
      </c>
      <c r="J11" s="19">
        <v>3.5</v>
      </c>
      <c r="K11" s="19">
        <v>5</v>
      </c>
      <c r="L11" s="19"/>
    </row>
    <row r="12" spans="2:14" ht="45.75" customHeight="1">
      <c r="B12" s="8">
        <v>7</v>
      </c>
      <c r="C12" s="10" t="s">
        <v>178</v>
      </c>
      <c r="D12" s="17" t="str">
        <f>IFERROR(INDEX(مرجعية!$K:$K,MATCH('عجلة الحياة'!E12,مرجعية!$B:$B,0)),"")</f>
        <v/>
      </c>
      <c r="E12" s="10" t="str">
        <f>المهني!$R$2</f>
        <v/>
      </c>
      <c r="G12" s="44"/>
      <c r="H12" s="19" t="s">
        <v>187</v>
      </c>
      <c r="I12" s="19" t="e">
        <f t="shared" si="0"/>
        <v>#VALUE!</v>
      </c>
      <c r="J12" s="19">
        <v>3.5</v>
      </c>
      <c r="K12" s="19">
        <v>5</v>
      </c>
      <c r="L12" s="19"/>
    </row>
    <row r="13" spans="2:14" ht="45.75" customHeight="1">
      <c r="B13" s="8">
        <v>8</v>
      </c>
      <c r="C13" s="10" t="s">
        <v>179</v>
      </c>
      <c r="D13" s="17" t="str">
        <f>IFERROR(INDEX(مرجعية!$L:$L,MATCH('عجلة الحياة'!E13,مرجعية!$B:$B,0)),"")</f>
        <v/>
      </c>
      <c r="E13" s="10" t="str">
        <f>المالي!$R$2</f>
        <v/>
      </c>
      <c r="G13" s="44"/>
      <c r="H13" s="19" t="s">
        <v>188</v>
      </c>
      <c r="I13" s="19" t="e">
        <f t="shared" si="0"/>
        <v>#VALUE!</v>
      </c>
      <c r="J13" s="19">
        <v>3.5</v>
      </c>
      <c r="K13" s="19">
        <v>5</v>
      </c>
      <c r="L13" s="19"/>
    </row>
    <row r="14" spans="2:14">
      <c r="C14" s="5"/>
      <c r="D14" s="5"/>
    </row>
    <row r="15" spans="2:14" ht="27.75">
      <c r="B15" s="33" t="s">
        <v>191</v>
      </c>
      <c r="C15" s="33"/>
      <c r="D15" s="33"/>
      <c r="E15" s="33"/>
      <c r="G15" s="33" t="s">
        <v>192</v>
      </c>
      <c r="H15" s="33"/>
      <c r="I15" s="33"/>
      <c r="J15" s="33"/>
      <c r="K15" s="33"/>
    </row>
    <row r="16" spans="2:14">
      <c r="B16" s="24" t="str">
        <f>IFERROR(INDEX(مرجعية!$M:$M,MATCH('عجلة الحياة'!E16,مرجعية!$B:$B,0)),"التوازن مع ذاتي  -  الجوانب الداخلية  -  الإيماني والنفسي والعلمي والصحي")</f>
        <v>التوازن مع ذاتي  -  الجوانب الداخلية  -  الإيماني والنفسي والعلمي والصحي</v>
      </c>
      <c r="C16" s="25"/>
      <c r="D16" s="26"/>
      <c r="E16" s="10" t="str">
        <f>IFERROR(ROUND(AVERAGE(E6:E9),1),"")</f>
        <v/>
      </c>
      <c r="G16" s="10" t="s">
        <v>193</v>
      </c>
      <c r="H16" s="10" t="s">
        <v>197</v>
      </c>
      <c r="I16" s="10">
        <v>1.5</v>
      </c>
      <c r="J16" s="23" t="str">
        <f>IF($E$19&lt;2.5,"أنت هنا","")</f>
        <v/>
      </c>
      <c r="K16" s="23"/>
      <c r="N16" s="5"/>
    </row>
    <row r="17" spans="2:15">
      <c r="B17" s="24" t="str">
        <f>IFERROR(INDEX(مرجعية!$N:$N,MATCH('عجلة الحياة'!E17,مرجعية!$B:$B,0)),"التوازن مع محيطي  -  الجوانب التشاركية  -  الأسري والاجتماعي")</f>
        <v>التوازن مع محيطي  -  الجوانب التشاركية  -  الأسري والاجتماعي</v>
      </c>
      <c r="C17" s="25"/>
      <c r="D17" s="26"/>
      <c r="E17" s="10" t="str">
        <f>IFERROR(ROUND(AVERAGE(E10:E11),1),"")</f>
        <v/>
      </c>
      <c r="G17" s="10" t="s">
        <v>194</v>
      </c>
      <c r="H17" s="10" t="s">
        <v>197</v>
      </c>
      <c r="I17" s="10">
        <v>2.5</v>
      </c>
      <c r="J17" s="23" t="str">
        <f>IF(AND($E$19&lt;I18,$E$19&gt;=I17),"أنت هنا","")</f>
        <v/>
      </c>
      <c r="K17" s="23"/>
      <c r="N17" s="5"/>
      <c r="O17" s="5"/>
    </row>
    <row r="18" spans="2:15">
      <c r="B18" s="24" t="str">
        <f>IFERROR(INDEX(مرجعية!$O:$O,MATCH('عجلة الحياة'!E18,مرجعية!$B:$B,0)),"التوازن مع عالمي  -  الجوانب المعيشية  -  المهني والمالي")</f>
        <v>التوازن مع عالمي  -  الجوانب المعيشية  -  المهني والمالي</v>
      </c>
      <c r="C18" s="25"/>
      <c r="D18" s="26"/>
      <c r="E18" s="10" t="str">
        <f>IFERROR(ROUND(AVERAGE(E12:E13),1),"")</f>
        <v/>
      </c>
      <c r="G18" s="10" t="s">
        <v>195</v>
      </c>
      <c r="H18" s="10" t="s">
        <v>198</v>
      </c>
      <c r="I18" s="10">
        <v>3.5</v>
      </c>
      <c r="J18" s="23" t="str">
        <f>IF(AND($E$19&lt;I19,$E$19&gt;=I18),"أنت هنا","")</f>
        <v/>
      </c>
      <c r="K18" s="23"/>
      <c r="N18" s="5"/>
      <c r="O18" s="5"/>
    </row>
    <row r="19" spans="2:15">
      <c r="B19" s="24" t="str">
        <f>IFERROR(INDEX(مرجعية!$P:$P,MATCH('عجلة الحياة'!E19,مرجعية!$B:$B,0)),"التوازن في حياتي  -  عجلة الحياة  -  الإيماني والنفسي والعلمي والصحي والأسري والاجتماعي والمهني والمالي")</f>
        <v>التوازن في حياتي  -  عجلة الحياة  -  الإيماني والنفسي والعلمي والصحي والأسري والاجتماعي والمهني والمالي</v>
      </c>
      <c r="C19" s="25"/>
      <c r="D19" s="26"/>
      <c r="E19" s="10" t="str">
        <f>IFERROR(ROUND(AVERAGE(E16:E18),1),"")</f>
        <v/>
      </c>
      <c r="G19" s="10" t="s">
        <v>196</v>
      </c>
      <c r="H19" s="10" t="s">
        <v>198</v>
      </c>
      <c r="I19" s="10">
        <v>4.5</v>
      </c>
      <c r="J19" s="23" t="str">
        <f>IF($E$19&gt;=4.5,"أنت هنا","")</f>
        <v>أنت هنا</v>
      </c>
      <c r="K19" s="23"/>
      <c r="N19" s="5"/>
      <c r="O19" s="5"/>
    </row>
  </sheetData>
  <sheetProtection sheet="1" objects="1" scenarios="1"/>
  <mergeCells count="14">
    <mergeCell ref="J18:K18"/>
    <mergeCell ref="J19:K19"/>
    <mergeCell ref="B18:D18"/>
    <mergeCell ref="B19:D19"/>
    <mergeCell ref="B2:E2"/>
    <mergeCell ref="B3:E3"/>
    <mergeCell ref="B15:E15"/>
    <mergeCell ref="G2:K2"/>
    <mergeCell ref="G3:K3"/>
    <mergeCell ref="B16:D16"/>
    <mergeCell ref="B17:D17"/>
    <mergeCell ref="G15:K15"/>
    <mergeCell ref="J16:K16"/>
    <mergeCell ref="J17:K17"/>
  </mergeCells>
  <conditionalFormatting sqref="J16:K19">
    <cfRule type="expression" dxfId="0" priority="1">
      <formula>$E$19=""</formula>
    </cfRule>
  </conditionalFormatting>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03427-C67B-4166-9182-E259929C64E3}">
  <sheetPr>
    <tabColor rgb="FF00B050"/>
  </sheetPr>
  <dimension ref="B1:R27"/>
  <sheetViews>
    <sheetView showGridLines="0" rightToLeft="1" zoomScale="85" zoomScaleNormal="85" workbookViewId="0">
      <selection activeCell="C1" sqref="C1"/>
    </sheetView>
  </sheetViews>
  <sheetFormatPr defaultColWidth="10.625" defaultRowHeight="24.75"/>
  <cols>
    <col min="1" max="1" width="5.625" style="1" customWidth="1"/>
    <col min="2" max="2" width="5.625" style="3" customWidth="1"/>
    <col min="3" max="3" width="67.125" style="1" bestFit="1" customWidth="1"/>
    <col min="4" max="4" width="10.625" style="1"/>
    <col min="5" max="5" width="5.625" style="1" customWidth="1"/>
    <col min="6" max="16384" width="10.625" style="1"/>
  </cols>
  <sheetData>
    <row r="1" spans="2:18" ht="25.5" thickBot="1"/>
    <row r="2" spans="2:18" s="2" customFormat="1" ht="31.5">
      <c r="B2" s="27" t="s">
        <v>0</v>
      </c>
      <c r="C2" s="28"/>
      <c r="D2" s="29"/>
      <c r="R2" s="20" t="str">
        <f>IFERROR(ROUND(AVERAGE(D6:D25),1),"")</f>
        <v/>
      </c>
    </row>
    <row r="3" spans="2:18" s="2" customFormat="1" ht="32.25" thickBot="1">
      <c r="B3" s="34" t="s">
        <v>1</v>
      </c>
      <c r="C3" s="35"/>
      <c r="D3" s="36"/>
    </row>
    <row r="5" spans="2:18" s="4" customFormat="1" ht="27.75">
      <c r="B5" s="6" t="s">
        <v>2</v>
      </c>
      <c r="C5" s="7" t="s">
        <v>3</v>
      </c>
      <c r="D5" s="7" t="s">
        <v>4</v>
      </c>
    </row>
    <row r="6" spans="2:18">
      <c r="B6" s="8">
        <v>1</v>
      </c>
      <c r="C6" s="9" t="s">
        <v>12</v>
      </c>
      <c r="D6" s="22"/>
    </row>
    <row r="7" spans="2:18">
      <c r="B7" s="8">
        <v>2</v>
      </c>
      <c r="C7" s="9" t="s">
        <v>5</v>
      </c>
      <c r="D7" s="22"/>
    </row>
    <row r="8" spans="2:18">
      <c r="B8" s="8">
        <v>3</v>
      </c>
      <c r="C8" s="9" t="s">
        <v>6</v>
      </c>
      <c r="D8" s="22"/>
    </row>
    <row r="9" spans="2:18">
      <c r="B9" s="8">
        <v>4</v>
      </c>
      <c r="C9" s="9" t="s">
        <v>8</v>
      </c>
      <c r="D9" s="22"/>
    </row>
    <row r="10" spans="2:18">
      <c r="B10" s="8">
        <v>5</v>
      </c>
      <c r="C10" s="9" t="s">
        <v>7</v>
      </c>
      <c r="D10" s="22"/>
    </row>
    <row r="11" spans="2:18">
      <c r="B11" s="8">
        <v>6</v>
      </c>
      <c r="C11" s="9" t="s">
        <v>9</v>
      </c>
      <c r="D11" s="22"/>
    </row>
    <row r="12" spans="2:18">
      <c r="B12" s="8">
        <v>7</v>
      </c>
      <c r="C12" s="9" t="s">
        <v>10</v>
      </c>
      <c r="D12" s="22"/>
    </row>
    <row r="13" spans="2:18">
      <c r="B13" s="8">
        <v>8</v>
      </c>
      <c r="C13" s="9" t="s">
        <v>11</v>
      </c>
      <c r="D13" s="22"/>
    </row>
    <row r="14" spans="2:18">
      <c r="B14" s="8">
        <v>9</v>
      </c>
      <c r="C14" s="9" t="s">
        <v>13</v>
      </c>
      <c r="D14" s="22"/>
    </row>
    <row r="15" spans="2:18">
      <c r="B15" s="8">
        <v>10</v>
      </c>
      <c r="C15" s="9" t="s">
        <v>14</v>
      </c>
      <c r="D15" s="22"/>
    </row>
    <row r="16" spans="2:18">
      <c r="B16" s="8">
        <v>11</v>
      </c>
      <c r="C16" s="9" t="s">
        <v>15</v>
      </c>
      <c r="D16" s="22"/>
    </row>
    <row r="17" spans="2:4">
      <c r="B17" s="8">
        <v>12</v>
      </c>
      <c r="C17" s="9" t="s">
        <v>16</v>
      </c>
      <c r="D17" s="22"/>
    </row>
    <row r="18" spans="2:4">
      <c r="B18" s="8">
        <v>13</v>
      </c>
      <c r="C18" s="9" t="s">
        <v>17</v>
      </c>
      <c r="D18" s="22"/>
    </row>
    <row r="19" spans="2:4">
      <c r="B19" s="8">
        <v>14</v>
      </c>
      <c r="C19" s="9" t="s">
        <v>18</v>
      </c>
      <c r="D19" s="22"/>
    </row>
    <row r="20" spans="2:4">
      <c r="B20" s="8">
        <v>15</v>
      </c>
      <c r="C20" s="9" t="s">
        <v>19</v>
      </c>
      <c r="D20" s="22"/>
    </row>
    <row r="21" spans="2:4">
      <c r="B21" s="8">
        <v>16</v>
      </c>
      <c r="C21" s="9" t="s">
        <v>20</v>
      </c>
      <c r="D21" s="22"/>
    </row>
    <row r="22" spans="2:4">
      <c r="B22" s="8">
        <v>17</v>
      </c>
      <c r="C22" s="9" t="s">
        <v>21</v>
      </c>
      <c r="D22" s="22"/>
    </row>
    <row r="23" spans="2:4">
      <c r="B23" s="8">
        <v>18</v>
      </c>
      <c r="C23" s="9" t="s">
        <v>22</v>
      </c>
      <c r="D23" s="22"/>
    </row>
    <row r="24" spans="2:4">
      <c r="B24" s="8">
        <v>19</v>
      </c>
      <c r="C24" s="9" t="s">
        <v>23</v>
      </c>
      <c r="D24" s="22"/>
    </row>
    <row r="25" spans="2:4">
      <c r="B25" s="8">
        <v>20</v>
      </c>
      <c r="C25" s="9" t="s">
        <v>24</v>
      </c>
      <c r="D25" s="22"/>
    </row>
    <row r="26" spans="2:4">
      <c r="C26" s="5"/>
    </row>
    <row r="27" spans="2:4">
      <c r="C27" s="5"/>
    </row>
  </sheetData>
  <sheetProtection sheet="1" objects="1" scenarios="1"/>
  <mergeCells count="2">
    <mergeCell ref="B2:D2"/>
    <mergeCell ref="B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DB2C6-3C3D-424B-A370-074CE3B66355}">
  <sheetPr>
    <tabColor rgb="FF00B050"/>
  </sheetPr>
  <dimension ref="B1:R27"/>
  <sheetViews>
    <sheetView showGridLines="0" rightToLeft="1" zoomScale="85" zoomScaleNormal="85" workbookViewId="0">
      <selection activeCell="C1" sqref="C1"/>
    </sheetView>
  </sheetViews>
  <sheetFormatPr defaultColWidth="10.625" defaultRowHeight="24.75"/>
  <cols>
    <col min="1" max="1" width="5.625" style="1" customWidth="1"/>
    <col min="2" max="2" width="5.625" style="3" customWidth="1"/>
    <col min="3" max="3" width="67.125" style="1" bestFit="1" customWidth="1"/>
    <col min="4" max="4" width="10.625" style="1"/>
    <col min="5" max="5" width="5.625" style="1" customWidth="1"/>
    <col min="6" max="16384" width="10.625" style="1"/>
  </cols>
  <sheetData>
    <row r="1" spans="2:18" ht="25.5" thickBot="1"/>
    <row r="2" spans="2:18" s="2" customFormat="1" ht="31.5">
      <c r="B2" s="27" t="s">
        <v>0</v>
      </c>
      <c r="C2" s="28"/>
      <c r="D2" s="29"/>
      <c r="R2" s="20" t="str">
        <f>IFERROR(ROUND(AVERAGE(D6:D25),1),"")</f>
        <v/>
      </c>
    </row>
    <row r="3" spans="2:18" s="2" customFormat="1" ht="32.25" thickBot="1">
      <c r="B3" s="34" t="s">
        <v>25</v>
      </c>
      <c r="C3" s="35"/>
      <c r="D3" s="36"/>
    </row>
    <row r="5" spans="2:18" s="4" customFormat="1" ht="27.75">
      <c r="B5" s="6" t="s">
        <v>2</v>
      </c>
      <c r="C5" s="7" t="s">
        <v>3</v>
      </c>
      <c r="D5" s="7" t="s">
        <v>4</v>
      </c>
    </row>
    <row r="6" spans="2:18">
      <c r="B6" s="8">
        <v>1</v>
      </c>
      <c r="C6" s="9" t="s">
        <v>32</v>
      </c>
      <c r="D6" s="22"/>
    </row>
    <row r="7" spans="2:18">
      <c r="B7" s="8">
        <v>2</v>
      </c>
      <c r="C7" s="9" t="s">
        <v>33</v>
      </c>
      <c r="D7" s="22"/>
    </row>
    <row r="8" spans="2:18">
      <c r="B8" s="8">
        <v>3</v>
      </c>
      <c r="C8" s="9" t="s">
        <v>34</v>
      </c>
      <c r="D8" s="22"/>
    </row>
    <row r="9" spans="2:18">
      <c r="B9" s="8">
        <v>4</v>
      </c>
      <c r="C9" s="9" t="s">
        <v>35</v>
      </c>
      <c r="D9" s="22"/>
    </row>
    <row r="10" spans="2:18">
      <c r="B10" s="8">
        <v>5</v>
      </c>
      <c r="C10" s="9" t="s">
        <v>36</v>
      </c>
      <c r="D10" s="22"/>
    </row>
    <row r="11" spans="2:18">
      <c r="B11" s="8">
        <v>6</v>
      </c>
      <c r="C11" s="9" t="s">
        <v>37</v>
      </c>
      <c r="D11" s="22"/>
    </row>
    <row r="12" spans="2:18">
      <c r="B12" s="8">
        <v>7</v>
      </c>
      <c r="C12" s="9" t="s">
        <v>38</v>
      </c>
      <c r="D12" s="22"/>
    </row>
    <row r="13" spans="2:18">
      <c r="B13" s="8">
        <v>8</v>
      </c>
      <c r="C13" s="9" t="s">
        <v>39</v>
      </c>
      <c r="D13" s="22"/>
    </row>
    <row r="14" spans="2:18">
      <c r="B14" s="8">
        <v>9</v>
      </c>
      <c r="C14" s="9" t="s">
        <v>40</v>
      </c>
      <c r="D14" s="22"/>
    </row>
    <row r="15" spans="2:18">
      <c r="B15" s="8">
        <v>10</v>
      </c>
      <c r="C15" s="9" t="s">
        <v>41</v>
      </c>
      <c r="D15" s="22"/>
    </row>
    <row r="16" spans="2:18">
      <c r="B16" s="8">
        <v>11</v>
      </c>
      <c r="C16" s="9" t="s">
        <v>42</v>
      </c>
      <c r="D16" s="22"/>
    </row>
    <row r="17" spans="2:4">
      <c r="B17" s="8">
        <v>12</v>
      </c>
      <c r="C17" s="9" t="s">
        <v>43</v>
      </c>
      <c r="D17" s="22"/>
    </row>
    <row r="18" spans="2:4">
      <c r="B18" s="8">
        <v>13</v>
      </c>
      <c r="C18" s="9" t="s">
        <v>44</v>
      </c>
      <c r="D18" s="22"/>
    </row>
    <row r="19" spans="2:4">
      <c r="B19" s="8">
        <v>14</v>
      </c>
      <c r="C19" s="9" t="s">
        <v>45</v>
      </c>
      <c r="D19" s="22"/>
    </row>
    <row r="20" spans="2:4">
      <c r="B20" s="8">
        <v>15</v>
      </c>
      <c r="C20" s="9" t="s">
        <v>46</v>
      </c>
      <c r="D20" s="22"/>
    </row>
    <row r="21" spans="2:4">
      <c r="B21" s="8">
        <v>16</v>
      </c>
      <c r="C21" s="9" t="s">
        <v>26</v>
      </c>
      <c r="D21" s="22"/>
    </row>
    <row r="22" spans="2:4">
      <c r="B22" s="8">
        <v>17</v>
      </c>
      <c r="C22" s="9" t="s">
        <v>27</v>
      </c>
      <c r="D22" s="22"/>
    </row>
    <row r="23" spans="2:4">
      <c r="B23" s="8">
        <v>18</v>
      </c>
      <c r="C23" s="9" t="s">
        <v>28</v>
      </c>
      <c r="D23" s="22"/>
    </row>
    <row r="24" spans="2:4">
      <c r="B24" s="8">
        <v>19</v>
      </c>
      <c r="C24" s="9" t="s">
        <v>29</v>
      </c>
      <c r="D24" s="22"/>
    </row>
    <row r="25" spans="2:4">
      <c r="B25" s="8">
        <v>20</v>
      </c>
      <c r="C25" s="9" t="s">
        <v>30</v>
      </c>
      <c r="D25" s="22"/>
    </row>
    <row r="26" spans="2:4">
      <c r="C26" s="5"/>
    </row>
    <row r="27" spans="2:4">
      <c r="C27" s="5"/>
    </row>
  </sheetData>
  <sheetProtection sheet="1" objects="1" scenarios="1"/>
  <mergeCells count="2">
    <mergeCell ref="B2:D2"/>
    <mergeCell ref="B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956D9-F6ED-490B-9771-8B328938375A}">
  <sheetPr>
    <tabColor rgb="FF00B050"/>
  </sheetPr>
  <dimension ref="B1:R27"/>
  <sheetViews>
    <sheetView showGridLines="0" rightToLeft="1" zoomScale="85" zoomScaleNormal="85" workbookViewId="0">
      <selection activeCell="C1" sqref="C1"/>
    </sheetView>
  </sheetViews>
  <sheetFormatPr defaultColWidth="10.625" defaultRowHeight="24.75"/>
  <cols>
    <col min="1" max="1" width="5.625" style="1" customWidth="1"/>
    <col min="2" max="2" width="5.625" style="3" customWidth="1"/>
    <col min="3" max="3" width="67.125" style="1" bestFit="1" customWidth="1"/>
    <col min="4" max="4" width="10.625" style="1"/>
    <col min="5" max="5" width="5.625" style="1" customWidth="1"/>
    <col min="6" max="16384" width="10.625" style="1"/>
  </cols>
  <sheetData>
    <row r="1" spans="2:18" ht="25.5" thickBot="1"/>
    <row r="2" spans="2:18" s="2" customFormat="1" ht="31.5">
      <c r="B2" s="27" t="s">
        <v>0</v>
      </c>
      <c r="C2" s="28"/>
      <c r="D2" s="29"/>
      <c r="R2" s="20" t="str">
        <f>IFERROR(ROUND(AVERAGE(D6:D25),1),"")</f>
        <v/>
      </c>
    </row>
    <row r="3" spans="2:18" s="2" customFormat="1" ht="32.25" thickBot="1">
      <c r="B3" s="34" t="s">
        <v>31</v>
      </c>
      <c r="C3" s="35"/>
      <c r="D3" s="36"/>
    </row>
    <row r="5" spans="2:18" s="4" customFormat="1" ht="27.75">
      <c r="B5" s="6" t="s">
        <v>2</v>
      </c>
      <c r="C5" s="7" t="s">
        <v>3</v>
      </c>
      <c r="D5" s="7" t="s">
        <v>4</v>
      </c>
    </row>
    <row r="6" spans="2:18">
      <c r="B6" s="8">
        <v>1</v>
      </c>
      <c r="C6" s="9" t="s">
        <v>62</v>
      </c>
      <c r="D6" s="22"/>
    </row>
    <row r="7" spans="2:18">
      <c r="B7" s="8">
        <v>2</v>
      </c>
      <c r="C7" s="9" t="s">
        <v>63</v>
      </c>
      <c r="D7" s="22"/>
    </row>
    <row r="8" spans="2:18">
      <c r="B8" s="8">
        <v>3</v>
      </c>
      <c r="C8" s="9" t="s">
        <v>47</v>
      </c>
      <c r="D8" s="22"/>
    </row>
    <row r="9" spans="2:18">
      <c r="B9" s="8">
        <v>4</v>
      </c>
      <c r="C9" s="9" t="s">
        <v>48</v>
      </c>
      <c r="D9" s="22"/>
    </row>
    <row r="10" spans="2:18">
      <c r="B10" s="8">
        <v>5</v>
      </c>
      <c r="C10" s="9" t="s">
        <v>49</v>
      </c>
      <c r="D10" s="22"/>
    </row>
    <row r="11" spans="2:18">
      <c r="B11" s="8">
        <v>6</v>
      </c>
      <c r="C11" s="9" t="s">
        <v>50</v>
      </c>
      <c r="D11" s="22"/>
    </row>
    <row r="12" spans="2:18">
      <c r="B12" s="8">
        <v>7</v>
      </c>
      <c r="C12" s="9" t="s">
        <v>51</v>
      </c>
      <c r="D12" s="22"/>
    </row>
    <row r="13" spans="2:18">
      <c r="B13" s="8">
        <v>8</v>
      </c>
      <c r="C13" s="9" t="s">
        <v>52</v>
      </c>
      <c r="D13" s="22"/>
    </row>
    <row r="14" spans="2:18">
      <c r="B14" s="8">
        <v>9</v>
      </c>
      <c r="C14" s="9" t="s">
        <v>53</v>
      </c>
      <c r="D14" s="22"/>
    </row>
    <row r="15" spans="2:18">
      <c r="B15" s="8">
        <v>10</v>
      </c>
      <c r="C15" s="9" t="s">
        <v>54</v>
      </c>
      <c r="D15" s="22"/>
    </row>
    <row r="16" spans="2:18">
      <c r="B16" s="8">
        <v>11</v>
      </c>
      <c r="C16" s="9" t="s">
        <v>55</v>
      </c>
      <c r="D16" s="22"/>
    </row>
    <row r="17" spans="2:4">
      <c r="B17" s="8">
        <v>12</v>
      </c>
      <c r="C17" s="9" t="s">
        <v>61</v>
      </c>
      <c r="D17" s="22"/>
    </row>
    <row r="18" spans="2:4">
      <c r="B18" s="8">
        <v>13</v>
      </c>
      <c r="C18" s="9" t="s">
        <v>56</v>
      </c>
      <c r="D18" s="22"/>
    </row>
    <row r="19" spans="2:4">
      <c r="B19" s="8">
        <v>14</v>
      </c>
      <c r="C19" s="9" t="s">
        <v>57</v>
      </c>
      <c r="D19" s="22"/>
    </row>
    <row r="20" spans="2:4">
      <c r="B20" s="8">
        <v>15</v>
      </c>
      <c r="C20" s="9" t="s">
        <v>58</v>
      </c>
      <c r="D20" s="22"/>
    </row>
    <row r="21" spans="2:4">
      <c r="B21" s="8">
        <v>16</v>
      </c>
      <c r="C21" s="9" t="s">
        <v>59</v>
      </c>
      <c r="D21" s="22"/>
    </row>
    <row r="22" spans="2:4">
      <c r="B22" s="8">
        <v>17</v>
      </c>
      <c r="C22" s="9" t="s">
        <v>60</v>
      </c>
      <c r="D22" s="22"/>
    </row>
    <row r="23" spans="2:4">
      <c r="B23" s="8">
        <v>18</v>
      </c>
      <c r="C23" s="9" t="s">
        <v>64</v>
      </c>
      <c r="D23" s="22"/>
    </row>
    <row r="24" spans="2:4">
      <c r="B24" s="8">
        <v>19</v>
      </c>
      <c r="C24" s="9" t="s">
        <v>65</v>
      </c>
      <c r="D24" s="22"/>
    </row>
    <row r="25" spans="2:4">
      <c r="B25" s="8">
        <v>20</v>
      </c>
      <c r="C25" s="9" t="s">
        <v>66</v>
      </c>
      <c r="D25" s="22"/>
    </row>
    <row r="26" spans="2:4">
      <c r="C26" s="5"/>
    </row>
    <row r="27" spans="2:4">
      <c r="C27" s="5"/>
    </row>
  </sheetData>
  <sheetProtection sheet="1" objects="1" scenarios="1"/>
  <mergeCells count="2">
    <mergeCell ref="B2:D2"/>
    <mergeCell ref="B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D81-F9A1-4989-9CA3-FD0AA8E7A2AC}">
  <sheetPr>
    <tabColor rgb="FF00B050"/>
  </sheetPr>
  <dimension ref="B1:R27"/>
  <sheetViews>
    <sheetView showGridLines="0" rightToLeft="1" zoomScale="85" zoomScaleNormal="85" workbookViewId="0">
      <selection activeCell="C1" sqref="C1"/>
    </sheetView>
  </sheetViews>
  <sheetFormatPr defaultColWidth="10.625" defaultRowHeight="24.75"/>
  <cols>
    <col min="1" max="1" width="5.625" style="1" customWidth="1"/>
    <col min="2" max="2" width="5.625" style="3" customWidth="1"/>
    <col min="3" max="3" width="67.125" style="1" bestFit="1" customWidth="1"/>
    <col min="4" max="4" width="10.625" style="1"/>
    <col min="5" max="5" width="5.625" style="1" customWidth="1"/>
    <col min="6" max="16384" width="10.625" style="1"/>
  </cols>
  <sheetData>
    <row r="1" spans="2:18" ht="25.5" thickBot="1"/>
    <row r="2" spans="2:18" s="2" customFormat="1" ht="31.5">
      <c r="B2" s="27" t="s">
        <v>0</v>
      </c>
      <c r="C2" s="28"/>
      <c r="D2" s="29"/>
      <c r="R2" s="20" t="str">
        <f>IFERROR(ROUND(AVERAGE(D6:D25),1),"")</f>
        <v/>
      </c>
    </row>
    <row r="3" spans="2:18" s="2" customFormat="1" ht="32.25" thickBot="1">
      <c r="B3" s="34" t="s">
        <v>67</v>
      </c>
      <c r="C3" s="35"/>
      <c r="D3" s="36"/>
    </row>
    <row r="5" spans="2:18" s="4" customFormat="1" ht="27.75">
      <c r="B5" s="6" t="s">
        <v>2</v>
      </c>
      <c r="C5" s="7" t="s">
        <v>3</v>
      </c>
      <c r="D5" s="7" t="s">
        <v>4</v>
      </c>
    </row>
    <row r="6" spans="2:18">
      <c r="B6" s="8">
        <v>1</v>
      </c>
      <c r="C6" s="9" t="s">
        <v>68</v>
      </c>
      <c r="D6" s="22"/>
    </row>
    <row r="7" spans="2:18">
      <c r="B7" s="8">
        <v>2</v>
      </c>
      <c r="C7" s="9" t="s">
        <v>69</v>
      </c>
      <c r="D7" s="22"/>
    </row>
    <row r="8" spans="2:18">
      <c r="B8" s="8">
        <v>3</v>
      </c>
      <c r="C8" s="9" t="s">
        <v>70</v>
      </c>
      <c r="D8" s="22"/>
    </row>
    <row r="9" spans="2:18">
      <c r="B9" s="8">
        <v>4</v>
      </c>
      <c r="C9" s="9" t="s">
        <v>71</v>
      </c>
      <c r="D9" s="22"/>
    </row>
    <row r="10" spans="2:18">
      <c r="B10" s="8">
        <v>5</v>
      </c>
      <c r="C10" s="9" t="s">
        <v>81</v>
      </c>
      <c r="D10" s="22"/>
    </row>
    <row r="11" spans="2:18">
      <c r="B11" s="8">
        <v>6</v>
      </c>
      <c r="C11" s="9" t="s">
        <v>82</v>
      </c>
      <c r="D11" s="22"/>
    </row>
    <row r="12" spans="2:18">
      <c r="B12" s="8">
        <v>7</v>
      </c>
      <c r="C12" s="9" t="s">
        <v>72</v>
      </c>
      <c r="D12" s="22"/>
    </row>
    <row r="13" spans="2:18">
      <c r="B13" s="8">
        <v>8</v>
      </c>
      <c r="C13" s="9" t="s">
        <v>73</v>
      </c>
      <c r="D13" s="22"/>
    </row>
    <row r="14" spans="2:18">
      <c r="B14" s="8">
        <v>9</v>
      </c>
      <c r="C14" s="9" t="s">
        <v>74</v>
      </c>
      <c r="D14" s="22"/>
    </row>
    <row r="15" spans="2:18">
      <c r="B15" s="8">
        <v>10</v>
      </c>
      <c r="C15" s="9" t="s">
        <v>75</v>
      </c>
      <c r="D15" s="22"/>
    </row>
    <row r="16" spans="2:18">
      <c r="B16" s="8">
        <v>11</v>
      </c>
      <c r="C16" s="9" t="s">
        <v>76</v>
      </c>
      <c r="D16" s="22"/>
    </row>
    <row r="17" spans="2:4">
      <c r="B17" s="8">
        <v>12</v>
      </c>
      <c r="C17" s="9" t="s">
        <v>77</v>
      </c>
      <c r="D17" s="22"/>
    </row>
    <row r="18" spans="2:4">
      <c r="B18" s="8">
        <v>13</v>
      </c>
      <c r="C18" s="9" t="s">
        <v>78</v>
      </c>
      <c r="D18" s="22"/>
    </row>
    <row r="19" spans="2:4">
      <c r="B19" s="8">
        <v>14</v>
      </c>
      <c r="C19" s="9" t="s">
        <v>79</v>
      </c>
      <c r="D19" s="22"/>
    </row>
    <row r="20" spans="2:4">
      <c r="B20" s="8">
        <v>15</v>
      </c>
      <c r="C20" s="9" t="s">
        <v>80</v>
      </c>
      <c r="D20" s="22"/>
    </row>
    <row r="21" spans="2:4">
      <c r="B21" s="8">
        <v>16</v>
      </c>
      <c r="C21" s="9" t="s">
        <v>83</v>
      </c>
      <c r="D21" s="22"/>
    </row>
    <row r="22" spans="2:4">
      <c r="B22" s="8">
        <v>17</v>
      </c>
      <c r="C22" s="9" t="s">
        <v>84</v>
      </c>
      <c r="D22" s="22"/>
    </row>
    <row r="23" spans="2:4">
      <c r="B23" s="8">
        <v>18</v>
      </c>
      <c r="C23" s="9" t="s">
        <v>85</v>
      </c>
      <c r="D23" s="22"/>
    </row>
    <row r="24" spans="2:4">
      <c r="B24" s="8">
        <v>19</v>
      </c>
      <c r="C24" s="9" t="s">
        <v>86</v>
      </c>
      <c r="D24" s="22"/>
    </row>
    <row r="25" spans="2:4">
      <c r="B25" s="8">
        <v>20</v>
      </c>
      <c r="C25" s="9" t="s">
        <v>87</v>
      </c>
      <c r="D25" s="22"/>
    </row>
    <row r="26" spans="2:4">
      <c r="C26" s="5"/>
    </row>
    <row r="27" spans="2:4">
      <c r="C27" s="5"/>
    </row>
  </sheetData>
  <sheetProtection sheet="1" objects="1" scenarios="1"/>
  <mergeCells count="2">
    <mergeCell ref="B2:D2"/>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1C0E2-D84B-4991-ADD7-4C489CF4E240}">
  <sheetPr>
    <tabColor rgb="FFE42CA2"/>
  </sheetPr>
  <dimension ref="B1:R27"/>
  <sheetViews>
    <sheetView showGridLines="0" rightToLeft="1" zoomScale="85" zoomScaleNormal="85" workbookViewId="0">
      <selection activeCell="C1" sqref="C1"/>
    </sheetView>
  </sheetViews>
  <sheetFormatPr defaultColWidth="10.625" defaultRowHeight="24.75"/>
  <cols>
    <col min="1" max="1" width="5.625" style="1" customWidth="1"/>
    <col min="2" max="2" width="5.625" style="3" customWidth="1"/>
    <col min="3" max="3" width="67.125" style="1" bestFit="1" customWidth="1"/>
    <col min="4" max="4" width="10.625" style="1"/>
    <col min="5" max="5" width="5.625" style="1" customWidth="1"/>
    <col min="6" max="16384" width="10.625" style="1"/>
  </cols>
  <sheetData>
    <row r="1" spans="2:18" ht="25.5" thickBot="1"/>
    <row r="2" spans="2:18" s="2" customFormat="1" ht="31.5">
      <c r="B2" s="27" t="s">
        <v>0</v>
      </c>
      <c r="C2" s="28"/>
      <c r="D2" s="29"/>
      <c r="R2" s="20" t="str">
        <f>IFERROR(ROUND(AVERAGE(D6:D25),1),"")</f>
        <v/>
      </c>
    </row>
    <row r="3" spans="2:18" s="2" customFormat="1" ht="32.25" thickBot="1">
      <c r="B3" s="37" t="s">
        <v>88</v>
      </c>
      <c r="C3" s="38"/>
      <c r="D3" s="39"/>
    </row>
    <row r="5" spans="2:18" s="4" customFormat="1" ht="27.75">
      <c r="B5" s="11" t="s">
        <v>2</v>
      </c>
      <c r="C5" s="12" t="s">
        <v>3</v>
      </c>
      <c r="D5" s="12" t="s">
        <v>4</v>
      </c>
    </row>
    <row r="6" spans="2:18">
      <c r="B6" s="8">
        <v>1</v>
      </c>
      <c r="C6" s="9" t="s">
        <v>91</v>
      </c>
      <c r="D6" s="22"/>
    </row>
    <row r="7" spans="2:18">
      <c r="B7" s="8">
        <v>2</v>
      </c>
      <c r="C7" s="9" t="s">
        <v>92</v>
      </c>
      <c r="D7" s="22"/>
    </row>
    <row r="8" spans="2:18">
      <c r="B8" s="8">
        <v>3</v>
      </c>
      <c r="C8" s="9" t="s">
        <v>93</v>
      </c>
      <c r="D8" s="22"/>
    </row>
    <row r="9" spans="2:18">
      <c r="B9" s="8">
        <v>4</v>
      </c>
      <c r="C9" s="9" t="s">
        <v>94</v>
      </c>
      <c r="D9" s="22"/>
    </row>
    <row r="10" spans="2:18">
      <c r="B10" s="8">
        <v>5</v>
      </c>
      <c r="C10" s="9" t="s">
        <v>95</v>
      </c>
      <c r="D10" s="22"/>
    </row>
    <row r="11" spans="2:18">
      <c r="B11" s="8">
        <v>6</v>
      </c>
      <c r="C11" s="9" t="s">
        <v>96</v>
      </c>
      <c r="D11" s="22"/>
    </row>
    <row r="12" spans="2:18">
      <c r="B12" s="8">
        <v>7</v>
      </c>
      <c r="C12" s="9" t="s">
        <v>97</v>
      </c>
      <c r="D12" s="22"/>
    </row>
    <row r="13" spans="2:18">
      <c r="B13" s="8">
        <v>8</v>
      </c>
      <c r="C13" s="9" t="s">
        <v>98</v>
      </c>
      <c r="D13" s="22"/>
    </row>
    <row r="14" spans="2:18">
      <c r="B14" s="8">
        <v>9</v>
      </c>
      <c r="C14" s="9" t="s">
        <v>99</v>
      </c>
      <c r="D14" s="22"/>
    </row>
    <row r="15" spans="2:18">
      <c r="B15" s="8">
        <v>10</v>
      </c>
      <c r="C15" s="9" t="s">
        <v>100</v>
      </c>
      <c r="D15" s="22"/>
    </row>
    <row r="16" spans="2:18">
      <c r="B16" s="8">
        <v>11</v>
      </c>
      <c r="C16" s="9" t="s">
        <v>101</v>
      </c>
      <c r="D16" s="22"/>
    </row>
    <row r="17" spans="2:4">
      <c r="B17" s="8">
        <v>12</v>
      </c>
      <c r="C17" s="9" t="s">
        <v>102</v>
      </c>
      <c r="D17" s="22"/>
    </row>
    <row r="18" spans="2:4">
      <c r="B18" s="8">
        <v>13</v>
      </c>
      <c r="C18" s="9" t="s">
        <v>103</v>
      </c>
      <c r="D18" s="22"/>
    </row>
    <row r="19" spans="2:4">
      <c r="B19" s="8">
        <v>14</v>
      </c>
      <c r="C19" s="9" t="s">
        <v>104</v>
      </c>
      <c r="D19" s="22"/>
    </row>
    <row r="20" spans="2:4">
      <c r="B20" s="8">
        <v>15</v>
      </c>
      <c r="C20" s="9" t="s">
        <v>105</v>
      </c>
      <c r="D20" s="22"/>
    </row>
    <row r="21" spans="2:4">
      <c r="B21" s="8">
        <v>16</v>
      </c>
      <c r="C21" s="9" t="s">
        <v>106</v>
      </c>
      <c r="D21" s="22"/>
    </row>
    <row r="22" spans="2:4">
      <c r="B22" s="8">
        <v>17</v>
      </c>
      <c r="C22" s="9" t="s">
        <v>107</v>
      </c>
      <c r="D22" s="22"/>
    </row>
    <row r="23" spans="2:4">
      <c r="B23" s="8">
        <v>18</v>
      </c>
      <c r="C23" s="9" t="s">
        <v>108</v>
      </c>
      <c r="D23" s="22"/>
    </row>
    <row r="24" spans="2:4">
      <c r="B24" s="8">
        <v>19</v>
      </c>
      <c r="C24" s="9" t="s">
        <v>89</v>
      </c>
      <c r="D24" s="22"/>
    </row>
    <row r="25" spans="2:4">
      <c r="B25" s="8">
        <v>20</v>
      </c>
      <c r="C25" s="9" t="s">
        <v>90</v>
      </c>
      <c r="D25" s="22"/>
    </row>
    <row r="26" spans="2:4">
      <c r="C26" s="5"/>
    </row>
    <row r="27" spans="2:4">
      <c r="C27" s="5"/>
    </row>
  </sheetData>
  <sheetProtection sheet="1" objects="1" scenarios="1"/>
  <mergeCells count="2">
    <mergeCell ref="B2:D2"/>
    <mergeCell ref="B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5A15-9433-4470-91B3-24F12FEC8F8F}">
  <sheetPr>
    <tabColor rgb="FFE42CA2"/>
  </sheetPr>
  <dimension ref="B1:R27"/>
  <sheetViews>
    <sheetView showGridLines="0" rightToLeft="1" zoomScale="85" zoomScaleNormal="85" workbookViewId="0">
      <selection activeCell="C1" sqref="C1"/>
    </sheetView>
  </sheetViews>
  <sheetFormatPr defaultColWidth="10.625" defaultRowHeight="24.75"/>
  <cols>
    <col min="1" max="1" width="5.625" style="1" customWidth="1"/>
    <col min="2" max="2" width="5.625" style="3" customWidth="1"/>
    <col min="3" max="3" width="67.125" style="1" bestFit="1" customWidth="1"/>
    <col min="4" max="4" width="10.625" style="1"/>
    <col min="5" max="5" width="5.625" style="1" customWidth="1"/>
    <col min="6" max="16384" width="10.625" style="1"/>
  </cols>
  <sheetData>
    <row r="1" spans="2:18" ht="25.5" thickBot="1"/>
    <row r="2" spans="2:18" s="2" customFormat="1" ht="31.5">
      <c r="B2" s="27" t="s">
        <v>0</v>
      </c>
      <c r="C2" s="28"/>
      <c r="D2" s="29"/>
      <c r="R2" s="20" t="str">
        <f>IFERROR(ROUND(AVERAGE(D6:D25),1),"")</f>
        <v/>
      </c>
    </row>
    <row r="3" spans="2:18" s="2" customFormat="1" ht="32.25" thickBot="1">
      <c r="B3" s="37" t="s">
        <v>109</v>
      </c>
      <c r="C3" s="38"/>
      <c r="D3" s="39"/>
    </row>
    <row r="5" spans="2:18" s="4" customFormat="1" ht="27.75">
      <c r="B5" s="11" t="s">
        <v>2</v>
      </c>
      <c r="C5" s="12" t="s">
        <v>3</v>
      </c>
      <c r="D5" s="12" t="s">
        <v>4</v>
      </c>
    </row>
    <row r="6" spans="2:18">
      <c r="B6" s="8">
        <v>1</v>
      </c>
      <c r="C6" s="9" t="s">
        <v>110</v>
      </c>
      <c r="D6" s="22"/>
    </row>
    <row r="7" spans="2:18">
      <c r="B7" s="8">
        <v>2</v>
      </c>
      <c r="C7" s="9" t="s">
        <v>111</v>
      </c>
      <c r="D7" s="22"/>
    </row>
    <row r="8" spans="2:18">
      <c r="B8" s="8">
        <v>3</v>
      </c>
      <c r="C8" s="9" t="s">
        <v>112</v>
      </c>
      <c r="D8" s="22"/>
    </row>
    <row r="9" spans="2:18">
      <c r="B9" s="8">
        <v>4</v>
      </c>
      <c r="C9" s="9" t="s">
        <v>113</v>
      </c>
      <c r="D9" s="22"/>
    </row>
    <row r="10" spans="2:18">
      <c r="B10" s="8">
        <v>5</v>
      </c>
      <c r="C10" s="9" t="s">
        <v>114</v>
      </c>
      <c r="D10" s="22"/>
    </row>
    <row r="11" spans="2:18">
      <c r="B11" s="8">
        <v>6</v>
      </c>
      <c r="C11" s="9" t="s">
        <v>115</v>
      </c>
      <c r="D11" s="22"/>
    </row>
    <row r="12" spans="2:18">
      <c r="B12" s="8">
        <v>7</v>
      </c>
      <c r="C12" s="9" t="s">
        <v>116</v>
      </c>
      <c r="D12" s="22"/>
    </row>
    <row r="13" spans="2:18">
      <c r="B13" s="8">
        <v>8</v>
      </c>
      <c r="C13" s="9" t="s">
        <v>117</v>
      </c>
      <c r="D13" s="22"/>
    </row>
    <row r="14" spans="2:18">
      <c r="B14" s="8">
        <v>9</v>
      </c>
      <c r="C14" s="9" t="s">
        <v>126</v>
      </c>
      <c r="D14" s="22"/>
    </row>
    <row r="15" spans="2:18">
      <c r="B15" s="8">
        <v>10</v>
      </c>
      <c r="C15" s="9" t="s">
        <v>118</v>
      </c>
      <c r="D15" s="22"/>
    </row>
    <row r="16" spans="2:18">
      <c r="B16" s="8">
        <v>11</v>
      </c>
      <c r="C16" s="9" t="s">
        <v>119</v>
      </c>
      <c r="D16" s="22"/>
    </row>
    <row r="17" spans="2:4">
      <c r="B17" s="8">
        <v>12</v>
      </c>
      <c r="C17" s="9" t="s">
        <v>120</v>
      </c>
      <c r="D17" s="22"/>
    </row>
    <row r="18" spans="2:4">
      <c r="B18" s="8">
        <v>13</v>
      </c>
      <c r="C18" s="9" t="s">
        <v>127</v>
      </c>
      <c r="D18" s="22"/>
    </row>
    <row r="19" spans="2:4">
      <c r="B19" s="8">
        <v>14</v>
      </c>
      <c r="C19" s="9" t="s">
        <v>121</v>
      </c>
      <c r="D19" s="22"/>
    </row>
    <row r="20" spans="2:4">
      <c r="B20" s="8">
        <v>15</v>
      </c>
      <c r="C20" s="9" t="s">
        <v>122</v>
      </c>
      <c r="D20" s="22"/>
    </row>
    <row r="21" spans="2:4">
      <c r="B21" s="8">
        <v>16</v>
      </c>
      <c r="C21" s="9" t="s">
        <v>123</v>
      </c>
      <c r="D21" s="22"/>
    </row>
    <row r="22" spans="2:4">
      <c r="B22" s="8">
        <v>17</v>
      </c>
      <c r="C22" s="9" t="s">
        <v>128</v>
      </c>
      <c r="D22" s="22"/>
    </row>
    <row r="23" spans="2:4">
      <c r="B23" s="8">
        <v>18</v>
      </c>
      <c r="C23" s="9" t="s">
        <v>124</v>
      </c>
      <c r="D23" s="22"/>
    </row>
    <row r="24" spans="2:4">
      <c r="B24" s="8">
        <v>19</v>
      </c>
      <c r="C24" s="9" t="s">
        <v>129</v>
      </c>
      <c r="D24" s="22"/>
    </row>
    <row r="25" spans="2:4">
      <c r="B25" s="8">
        <v>20</v>
      </c>
      <c r="C25" s="9" t="s">
        <v>125</v>
      </c>
      <c r="D25" s="22"/>
    </row>
    <row r="26" spans="2:4">
      <c r="C26" s="5"/>
    </row>
    <row r="27" spans="2:4">
      <c r="C27" s="5"/>
    </row>
  </sheetData>
  <sheetProtection sheet="1" objects="1" scenarios="1"/>
  <mergeCells count="2">
    <mergeCell ref="B2:D2"/>
    <mergeCell ref="B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B595-386B-4C11-8856-EA47B6522D29}">
  <sheetPr>
    <tabColor rgb="FFFFC000"/>
  </sheetPr>
  <dimension ref="B1:R27"/>
  <sheetViews>
    <sheetView showGridLines="0" rightToLeft="1" zoomScale="85" zoomScaleNormal="85" workbookViewId="0">
      <selection activeCell="C1" sqref="C1"/>
    </sheetView>
  </sheetViews>
  <sheetFormatPr defaultColWidth="10.625" defaultRowHeight="24.75"/>
  <cols>
    <col min="1" max="1" width="5.625" style="1" customWidth="1"/>
    <col min="2" max="2" width="5.625" style="3" customWidth="1"/>
    <col min="3" max="3" width="67.125" style="1" bestFit="1" customWidth="1"/>
    <col min="4" max="4" width="10.625" style="1"/>
    <col min="5" max="5" width="5.625" style="1" customWidth="1"/>
    <col min="6" max="16384" width="10.625" style="1"/>
  </cols>
  <sheetData>
    <row r="1" spans="2:18" ht="25.5" thickBot="1"/>
    <row r="2" spans="2:18" s="2" customFormat="1" ht="31.5">
      <c r="B2" s="27" t="s">
        <v>0</v>
      </c>
      <c r="C2" s="28"/>
      <c r="D2" s="29"/>
      <c r="R2" s="20" t="str">
        <f>IFERROR(ROUND(AVERAGE(D6:D25),1),"")</f>
        <v/>
      </c>
    </row>
    <row r="3" spans="2:18" s="2" customFormat="1" ht="32.25" thickBot="1">
      <c r="B3" s="40" t="s">
        <v>130</v>
      </c>
      <c r="C3" s="41"/>
      <c r="D3" s="42"/>
    </row>
    <row r="5" spans="2:18" s="4" customFormat="1" ht="27.75">
      <c r="B5" s="13" t="s">
        <v>2</v>
      </c>
      <c r="C5" s="14" t="s">
        <v>3</v>
      </c>
      <c r="D5" s="14" t="s">
        <v>4</v>
      </c>
    </row>
    <row r="6" spans="2:18">
      <c r="B6" s="8">
        <v>1</v>
      </c>
      <c r="C6" s="9" t="s">
        <v>131</v>
      </c>
      <c r="D6" s="22"/>
    </row>
    <row r="7" spans="2:18">
      <c r="B7" s="8">
        <v>2</v>
      </c>
      <c r="C7" s="9" t="s">
        <v>132</v>
      </c>
      <c r="D7" s="22"/>
    </row>
    <row r="8" spans="2:18">
      <c r="B8" s="8">
        <v>3</v>
      </c>
      <c r="C8" s="9" t="s">
        <v>133</v>
      </c>
      <c r="D8" s="22"/>
    </row>
    <row r="9" spans="2:18">
      <c r="B9" s="8">
        <v>4</v>
      </c>
      <c r="C9" s="9" t="s">
        <v>134</v>
      </c>
      <c r="D9" s="22"/>
    </row>
    <row r="10" spans="2:18">
      <c r="B10" s="8">
        <v>5</v>
      </c>
      <c r="C10" s="9" t="s">
        <v>135</v>
      </c>
      <c r="D10" s="22"/>
    </row>
    <row r="11" spans="2:18">
      <c r="B11" s="8">
        <v>6</v>
      </c>
      <c r="C11" s="9" t="s">
        <v>136</v>
      </c>
      <c r="D11" s="22"/>
    </row>
    <row r="12" spans="2:18">
      <c r="B12" s="8">
        <v>7</v>
      </c>
      <c r="C12" s="9" t="s">
        <v>137</v>
      </c>
      <c r="D12" s="22"/>
    </row>
    <row r="13" spans="2:18">
      <c r="B13" s="8">
        <v>8</v>
      </c>
      <c r="C13" s="9" t="s">
        <v>138</v>
      </c>
      <c r="D13" s="22"/>
    </row>
    <row r="14" spans="2:18">
      <c r="B14" s="8">
        <v>9</v>
      </c>
      <c r="C14" s="9" t="s">
        <v>139</v>
      </c>
      <c r="D14" s="22"/>
    </row>
    <row r="15" spans="2:18">
      <c r="B15" s="8">
        <v>10</v>
      </c>
      <c r="C15" s="9" t="s">
        <v>140</v>
      </c>
      <c r="D15" s="22"/>
    </row>
    <row r="16" spans="2:18">
      <c r="B16" s="8">
        <v>11</v>
      </c>
      <c r="C16" s="9" t="s">
        <v>141</v>
      </c>
      <c r="D16" s="22"/>
    </row>
    <row r="17" spans="2:4">
      <c r="B17" s="8">
        <v>12</v>
      </c>
      <c r="C17" s="9" t="s">
        <v>142</v>
      </c>
      <c r="D17" s="22"/>
    </row>
    <row r="18" spans="2:4">
      <c r="B18" s="8">
        <v>13</v>
      </c>
      <c r="C18" s="9" t="s">
        <v>143</v>
      </c>
      <c r="D18" s="22"/>
    </row>
    <row r="19" spans="2:4">
      <c r="B19" s="8">
        <v>14</v>
      </c>
      <c r="C19" s="9" t="s">
        <v>144</v>
      </c>
      <c r="D19" s="22"/>
    </row>
    <row r="20" spans="2:4">
      <c r="B20" s="8">
        <v>15</v>
      </c>
      <c r="C20" s="9" t="s">
        <v>145</v>
      </c>
      <c r="D20" s="22"/>
    </row>
    <row r="21" spans="2:4">
      <c r="B21" s="8">
        <v>16</v>
      </c>
      <c r="C21" s="9" t="s">
        <v>146</v>
      </c>
      <c r="D21" s="22"/>
    </row>
    <row r="22" spans="2:4">
      <c r="B22" s="8">
        <v>17</v>
      </c>
      <c r="C22" s="9" t="s">
        <v>147</v>
      </c>
      <c r="D22" s="22"/>
    </row>
    <row r="23" spans="2:4">
      <c r="B23" s="8">
        <v>18</v>
      </c>
      <c r="C23" s="9" t="s">
        <v>148</v>
      </c>
      <c r="D23" s="22"/>
    </row>
    <row r="24" spans="2:4">
      <c r="B24" s="8">
        <v>19</v>
      </c>
      <c r="C24" s="9" t="s">
        <v>149</v>
      </c>
      <c r="D24" s="22"/>
    </row>
    <row r="25" spans="2:4">
      <c r="B25" s="8">
        <v>20</v>
      </c>
      <c r="C25" s="9" t="s">
        <v>150</v>
      </c>
      <c r="D25" s="22"/>
    </row>
    <row r="26" spans="2:4">
      <c r="C26" s="5"/>
    </row>
    <row r="27" spans="2:4">
      <c r="C27" s="5"/>
    </row>
  </sheetData>
  <sheetProtection sheet="1" objects="1" scenarios="1"/>
  <mergeCells count="2">
    <mergeCell ref="B2:D2"/>
    <mergeCell ref="B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مرجعية</vt:lpstr>
      <vt:lpstr>عجلة الحياة</vt:lpstr>
      <vt:lpstr>الإيماني</vt:lpstr>
      <vt:lpstr>النفسي</vt:lpstr>
      <vt:lpstr>العلمي</vt:lpstr>
      <vt:lpstr>الصحي</vt:lpstr>
      <vt:lpstr>الأسري</vt:lpstr>
      <vt:lpstr>الاجتماعي</vt:lpstr>
      <vt:lpstr>المهني</vt:lpstr>
      <vt:lpstr>المالي</vt:lpstr>
      <vt:lpstr>'عجلة الحياة'!Print_Area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الاختبار الذاتي لعجلة الحياة</dc:title>
  <dc:creator>Ibraheem Habib</dc:creator>
  <cp:keywords>اختبار;شخصية;عجلة الحياة;إبراهيم حبيب;التوازن المفقود;كتاب</cp:keywords>
  <cp:lastModifiedBy>Ibraheem Habib</cp:lastModifiedBy>
  <dcterms:created xsi:type="dcterms:W3CDTF">2025-09-02T18:47:39Z</dcterms:created>
  <dcterms:modified xsi:type="dcterms:W3CDTF">2025-09-04T09:40:47Z</dcterms:modified>
</cp:coreProperties>
</file>